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0" yWindow="1368" windowWidth="15180" windowHeight="7092" firstSheet="2" activeTab="6"/>
  </bookViews>
  <sheets>
    <sheet name="traficos" sheetId="1" r:id="rId1"/>
    <sheet name="parametros" sheetId="22" r:id="rId2"/>
    <sheet name="borrador" sheetId="11" r:id="rId3"/>
    <sheet name="ocupacion, ABC" sheetId="2" r:id="rId4"/>
    <sheet name="ocupacion tablas dinamicas" sheetId="31" r:id="rId5"/>
    <sheet name="costos" sheetId="3" r:id="rId6"/>
    <sheet name="retornos" sheetId="36" r:id="rId7"/>
  </sheets>
  <definedNames>
    <definedName name="Format">traficos!$A$2:$H$596</definedName>
    <definedName name="Header">#REF!</definedName>
    <definedName name="RawData">#REF!</definedName>
  </definedNames>
  <calcPr calcId="125725"/>
  <pivotCaches>
    <pivotCache cacheId="0" r:id="rId8"/>
    <pivotCache cacheId="1" r:id="rId9"/>
  </pivotCaches>
</workbook>
</file>

<file path=xl/calcChain.xml><?xml version="1.0" encoding="utf-8"?>
<calcChain xmlns="http://schemas.openxmlformats.org/spreadsheetml/2006/main">
  <c r="G597" i="3"/>
  <c r="O597"/>
  <c r="N597"/>
  <c r="J2"/>
  <c r="P596"/>
  <c r="P595"/>
  <c r="P594"/>
  <c r="P593"/>
  <c r="P592"/>
  <c r="P591"/>
  <c r="P590"/>
  <c r="P589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G597" i="2"/>
  <c r="F597"/>
  <c r="J57" i="3" l="1"/>
  <c r="K57" s="1"/>
  <c r="J42"/>
  <c r="K42" s="1"/>
  <c r="J100"/>
  <c r="K100" s="1"/>
  <c r="K2"/>
  <c r="J211"/>
  <c r="K211" s="1"/>
  <c r="J260"/>
  <c r="K260" s="1"/>
  <c r="J261"/>
  <c r="K261" s="1"/>
  <c r="J59"/>
  <c r="K59" s="1"/>
  <c r="J516"/>
  <c r="K516" s="1"/>
  <c r="J13"/>
  <c r="K13" s="1"/>
  <c r="J254"/>
  <c r="K254" s="1"/>
  <c r="J527"/>
  <c r="K527" s="1"/>
  <c r="J238"/>
  <c r="K238" s="1"/>
  <c r="J269"/>
  <c r="K269" s="1"/>
  <c r="J222"/>
  <c r="K222" s="1"/>
  <c r="J366"/>
  <c r="K366" s="1"/>
  <c r="J406"/>
  <c r="K406" s="1"/>
  <c r="J3"/>
  <c r="K3" s="1"/>
  <c r="J414"/>
  <c r="K414" s="1"/>
  <c r="J288"/>
  <c r="K288" s="1"/>
  <c r="J289"/>
  <c r="K289" s="1"/>
  <c r="J248"/>
  <c r="K248" s="1"/>
  <c r="J326"/>
  <c r="K326" s="1"/>
  <c r="J270"/>
  <c r="K270" s="1"/>
  <c r="J377"/>
  <c r="K377" s="1"/>
  <c r="J415"/>
  <c r="K415" s="1"/>
  <c r="J255"/>
  <c r="K255" s="1"/>
  <c r="J367"/>
  <c r="K367" s="1"/>
  <c r="J525"/>
  <c r="K525" s="1"/>
  <c r="J535"/>
  <c r="K535" s="1"/>
  <c r="J388"/>
  <c r="K388" s="1"/>
  <c r="J518"/>
  <c r="K518" s="1"/>
  <c r="J39"/>
  <c r="K39" s="1"/>
  <c r="J128"/>
  <c r="K128" s="1"/>
  <c r="J60"/>
  <c r="K60" s="1"/>
  <c r="J378"/>
  <c r="K378" s="1"/>
  <c r="J420"/>
  <c r="K420" s="1"/>
  <c r="J349"/>
  <c r="K349" s="1"/>
  <c r="J416"/>
  <c r="K416" s="1"/>
  <c r="J152"/>
  <c r="K152" s="1"/>
  <c r="J213"/>
  <c r="K213" s="1"/>
  <c r="J350"/>
  <c r="K350" s="1"/>
  <c r="J4"/>
  <c r="K4" s="1"/>
  <c r="J149"/>
  <c r="K149" s="1"/>
  <c r="J421"/>
  <c r="K421" s="1"/>
  <c r="J51"/>
  <c r="K51" s="1"/>
  <c r="J14"/>
  <c r="K14" s="1"/>
  <c r="J109"/>
  <c r="K109" s="1"/>
  <c r="J548"/>
  <c r="K548" s="1"/>
  <c r="J228"/>
  <c r="K228" s="1"/>
  <c r="J22"/>
  <c r="K22" s="1"/>
  <c r="J110"/>
  <c r="K110" s="1"/>
  <c r="J226"/>
  <c r="K226" s="1"/>
  <c r="J557"/>
  <c r="K557" s="1"/>
  <c r="J456"/>
  <c r="K456" s="1"/>
  <c r="J507"/>
  <c r="K507" s="1"/>
  <c r="J58"/>
  <c r="K58" s="1"/>
  <c r="J66"/>
  <c r="K66" s="1"/>
  <c r="J536"/>
  <c r="K536" s="1"/>
  <c r="J492"/>
  <c r="K492" s="1"/>
  <c r="J498"/>
  <c r="K498" s="1"/>
  <c r="J78"/>
  <c r="K78" s="1"/>
  <c r="J119"/>
  <c r="K119" s="1"/>
  <c r="J79"/>
  <c r="K79" s="1"/>
  <c r="J212"/>
  <c r="K212" s="1"/>
  <c r="J249"/>
  <c r="K249" s="1"/>
  <c r="J295"/>
  <c r="K295" s="1"/>
  <c r="J360"/>
  <c r="K360" s="1"/>
  <c r="J312"/>
  <c r="K312" s="1"/>
  <c r="J460"/>
  <c r="K460" s="1"/>
  <c r="J461"/>
  <c r="K461" s="1"/>
  <c r="J549"/>
  <c r="K549" s="1"/>
  <c r="J526"/>
  <c r="K526" s="1"/>
  <c r="J279"/>
  <c r="K279" s="1"/>
  <c r="J554"/>
  <c r="K554" s="1"/>
  <c r="J141"/>
  <c r="K141" s="1"/>
  <c r="J571"/>
  <c r="K571" s="1"/>
  <c r="J292"/>
  <c r="K292" s="1"/>
  <c r="J305"/>
  <c r="K305" s="1"/>
  <c r="J244"/>
  <c r="K244" s="1"/>
  <c r="J393"/>
  <c r="K393" s="1"/>
  <c r="J69"/>
  <c r="K69" s="1"/>
  <c r="J321"/>
  <c r="K321" s="1"/>
  <c r="J537"/>
  <c r="K537" s="1"/>
  <c r="J74"/>
  <c r="K74" s="1"/>
  <c r="J89"/>
  <c r="K89" s="1"/>
  <c r="J142"/>
  <c r="K142" s="1"/>
  <c r="J499"/>
  <c r="K499" s="1"/>
  <c r="J223"/>
  <c r="K223" s="1"/>
  <c r="J534"/>
  <c r="K534" s="1"/>
  <c r="J500"/>
  <c r="K500" s="1"/>
  <c r="J293"/>
  <c r="K293" s="1"/>
  <c r="J394"/>
  <c r="K394" s="1"/>
  <c r="J327"/>
  <c r="K327" s="1"/>
  <c r="J23"/>
  <c r="K23" s="1"/>
  <c r="J355"/>
  <c r="K355" s="1"/>
  <c r="J277"/>
  <c r="K277" s="1"/>
  <c r="J503"/>
  <c r="K503" s="1"/>
  <c r="J280"/>
  <c r="K280" s="1"/>
  <c r="J45"/>
  <c r="K45" s="1"/>
  <c r="J262"/>
  <c r="K262" s="1"/>
  <c r="J231"/>
  <c r="K231" s="1"/>
  <c r="J528"/>
  <c r="K528" s="1"/>
  <c r="J286"/>
  <c r="K286" s="1"/>
  <c r="J129"/>
  <c r="K129" s="1"/>
  <c r="J342"/>
  <c r="K342" s="1"/>
  <c r="J287"/>
  <c r="K287" s="1"/>
  <c r="J487"/>
  <c r="K487" s="1"/>
  <c r="J550"/>
  <c r="K550" s="1"/>
  <c r="J90"/>
  <c r="K90" s="1"/>
  <c r="J572"/>
  <c r="K572" s="1"/>
  <c r="J508"/>
  <c r="K508" s="1"/>
  <c r="J101"/>
  <c r="K101" s="1"/>
  <c r="J190"/>
  <c r="K190" s="1"/>
  <c r="J245"/>
  <c r="K245" s="1"/>
  <c r="J91"/>
  <c r="K91" s="1"/>
  <c r="J493"/>
  <c r="K493" s="1"/>
  <c r="J558"/>
  <c r="K558" s="1"/>
  <c r="J33"/>
  <c r="K33" s="1"/>
  <c r="J384"/>
  <c r="K384" s="1"/>
  <c r="J581"/>
  <c r="K581" s="1"/>
  <c r="J34"/>
  <c r="K34" s="1"/>
  <c r="J389"/>
  <c r="K389" s="1"/>
  <c r="J301"/>
  <c r="K301" s="1"/>
  <c r="J306"/>
  <c r="K306" s="1"/>
  <c r="J307"/>
  <c r="K307" s="1"/>
  <c r="J509"/>
  <c r="K509" s="1"/>
  <c r="J333"/>
  <c r="K333" s="1"/>
  <c r="J361"/>
  <c r="K361" s="1"/>
  <c r="J444"/>
  <c r="K444" s="1"/>
  <c r="J522"/>
  <c r="K522" s="1"/>
  <c r="J232"/>
  <c r="K232" s="1"/>
  <c r="J70"/>
  <c r="K70" s="1"/>
  <c r="J278"/>
  <c r="K278" s="1"/>
  <c r="J555"/>
  <c r="K555" s="1"/>
  <c r="J488"/>
  <c r="K488" s="1"/>
  <c r="J299"/>
  <c r="K299" s="1"/>
  <c r="J131"/>
  <c r="K131" s="1"/>
  <c r="J440"/>
  <c r="K440" s="1"/>
  <c r="J547"/>
  <c r="K547" s="1"/>
  <c r="J132"/>
  <c r="K132" s="1"/>
  <c r="J43"/>
  <c r="K43" s="1"/>
  <c r="J267"/>
  <c r="K267" s="1"/>
  <c r="J157"/>
  <c r="K157" s="1"/>
  <c r="J489"/>
  <c r="K489" s="1"/>
  <c r="J430"/>
  <c r="K430" s="1"/>
  <c r="J494"/>
  <c r="K494" s="1"/>
  <c r="J68"/>
  <c r="K68" s="1"/>
  <c r="J102"/>
  <c r="K102" s="1"/>
  <c r="J434"/>
  <c r="K434" s="1"/>
  <c r="J513"/>
  <c r="K513" s="1"/>
  <c r="J296"/>
  <c r="K296" s="1"/>
  <c r="J490"/>
  <c r="K490" s="1"/>
  <c r="J219"/>
  <c r="K219" s="1"/>
  <c r="J462"/>
  <c r="K462" s="1"/>
  <c r="J297"/>
  <c r="K297" s="1"/>
  <c r="J417"/>
  <c r="K417" s="1"/>
  <c r="J217"/>
  <c r="K217" s="1"/>
  <c r="J435"/>
  <c r="K435" s="1"/>
  <c r="J340"/>
  <c r="K340" s="1"/>
  <c r="J346"/>
  <c r="K346" s="1"/>
  <c r="J81"/>
  <c r="K81" s="1"/>
  <c r="J268"/>
  <c r="K268" s="1"/>
  <c r="J214"/>
  <c r="K214" s="1"/>
  <c r="J224"/>
  <c r="K224" s="1"/>
  <c r="J71"/>
  <c r="K71" s="1"/>
  <c r="J147"/>
  <c r="K147" s="1"/>
  <c r="J399"/>
  <c r="K399" s="1"/>
  <c r="J538"/>
  <c r="K538" s="1"/>
  <c r="J308"/>
  <c r="K308" s="1"/>
  <c r="J539"/>
  <c r="K539" s="1"/>
  <c r="J241"/>
  <c r="K241" s="1"/>
  <c r="J495"/>
  <c r="K495" s="1"/>
  <c r="J302"/>
  <c r="K302" s="1"/>
  <c r="J186"/>
  <c r="K186" s="1"/>
  <c r="J5"/>
  <c r="K5" s="1"/>
  <c r="J374"/>
  <c r="K374" s="1"/>
  <c r="J510"/>
  <c r="K510" s="1"/>
  <c r="J36"/>
  <c r="K36" s="1"/>
  <c r="J379"/>
  <c r="K379" s="1"/>
  <c r="J263"/>
  <c r="K263" s="1"/>
  <c r="J445"/>
  <c r="K445" s="1"/>
  <c r="J402"/>
  <c r="K402" s="1"/>
  <c r="J200"/>
  <c r="K200" s="1"/>
  <c r="J580"/>
  <c r="K580" s="1"/>
  <c r="J328"/>
  <c r="K328" s="1"/>
  <c r="J496"/>
  <c r="K496" s="1"/>
  <c r="J593"/>
  <c r="K593" s="1"/>
  <c r="J573"/>
  <c r="K573" s="1"/>
  <c r="J587"/>
  <c r="K587" s="1"/>
  <c r="J588"/>
  <c r="K588" s="1"/>
  <c r="J341"/>
  <c r="K341" s="1"/>
  <c r="J239"/>
  <c r="K239" s="1"/>
  <c r="J403"/>
  <c r="K403" s="1"/>
  <c r="J470"/>
  <c r="K470" s="1"/>
  <c r="J201"/>
  <c r="K201" s="1"/>
  <c r="J37"/>
  <c r="K37" s="1"/>
  <c r="J347"/>
  <c r="K347" s="1"/>
  <c r="J218"/>
  <c r="K218" s="1"/>
  <c r="J15"/>
  <c r="K15" s="1"/>
  <c r="J491"/>
  <c r="K491" s="1"/>
  <c r="J559"/>
  <c r="K559" s="1"/>
  <c r="J133"/>
  <c r="K133" s="1"/>
  <c r="J82"/>
  <c r="K82" s="1"/>
  <c r="J220"/>
  <c r="K220" s="1"/>
  <c r="J67"/>
  <c r="K67" s="1"/>
  <c r="J80"/>
  <c r="K80" s="1"/>
  <c r="J183"/>
  <c r="K183" s="1"/>
  <c r="J174"/>
  <c r="K174" s="1"/>
  <c r="J271"/>
  <c r="K271" s="1"/>
  <c r="J540"/>
  <c r="K540" s="1"/>
  <c r="J446"/>
  <c r="K446" s="1"/>
  <c r="J505"/>
  <c r="K505" s="1"/>
  <c r="J158"/>
  <c r="K158" s="1"/>
  <c r="J405"/>
  <c r="K405" s="1"/>
  <c r="J16"/>
  <c r="K16" s="1"/>
  <c r="J418"/>
  <c r="K418" s="1"/>
  <c r="J483"/>
  <c r="K483" s="1"/>
  <c r="J52"/>
  <c r="K52" s="1"/>
  <c r="J368"/>
  <c r="K368" s="1"/>
  <c r="J230"/>
  <c r="K230" s="1"/>
  <c r="J159"/>
  <c r="K159" s="1"/>
  <c r="J187"/>
  <c r="K187" s="1"/>
  <c r="J447"/>
  <c r="K447" s="1"/>
  <c r="J541"/>
  <c r="K541" s="1"/>
  <c r="J17"/>
  <c r="K17" s="1"/>
  <c r="J166"/>
  <c r="K166" s="1"/>
  <c r="J184"/>
  <c r="K184" s="1"/>
  <c r="J551"/>
  <c r="K551" s="1"/>
  <c r="J143"/>
  <c r="K143" s="1"/>
  <c r="J185"/>
  <c r="K185" s="1"/>
  <c r="J369"/>
  <c r="K369" s="1"/>
  <c r="J111"/>
  <c r="K111" s="1"/>
  <c r="J281"/>
  <c r="K281" s="1"/>
  <c r="J422"/>
  <c r="K422" s="1"/>
  <c r="J272"/>
  <c r="K272" s="1"/>
  <c r="J209"/>
  <c r="K209" s="1"/>
  <c r="J463"/>
  <c r="K463" s="1"/>
  <c r="J160"/>
  <c r="K160" s="1"/>
  <c r="J370"/>
  <c r="K370" s="1"/>
  <c r="J161"/>
  <c r="K161" s="1"/>
  <c r="J204"/>
  <c r="K204" s="1"/>
  <c r="J103"/>
  <c r="K103" s="1"/>
  <c r="J441"/>
  <c r="K441" s="1"/>
  <c r="J282"/>
  <c r="K282" s="1"/>
  <c r="J120"/>
  <c r="K120" s="1"/>
  <c r="J519"/>
  <c r="K519" s="1"/>
  <c r="J121"/>
  <c r="K121" s="1"/>
  <c r="J210"/>
  <c r="K210" s="1"/>
  <c r="J423"/>
  <c r="K423" s="1"/>
  <c r="J92"/>
  <c r="K92" s="1"/>
  <c r="J53"/>
  <c r="K53" s="1"/>
  <c r="J556"/>
  <c r="K556" s="1"/>
  <c r="J61"/>
  <c r="K61" s="1"/>
  <c r="J424"/>
  <c r="K424" s="1"/>
  <c r="J153"/>
  <c r="K153" s="1"/>
  <c r="J520"/>
  <c r="K520" s="1"/>
  <c r="J188"/>
  <c r="K188" s="1"/>
  <c r="J256"/>
  <c r="K256" s="1"/>
  <c r="J568"/>
  <c r="K568" s="1"/>
  <c r="J504"/>
  <c r="K504" s="1"/>
  <c r="J523"/>
  <c r="K523" s="1"/>
  <c r="J205"/>
  <c r="K205" s="1"/>
  <c r="J122"/>
  <c r="K122" s="1"/>
  <c r="J233"/>
  <c r="K233" s="1"/>
  <c r="J385"/>
  <c r="K385" s="1"/>
  <c r="J6"/>
  <c r="K6" s="1"/>
  <c r="J471"/>
  <c r="K471" s="1"/>
  <c r="J62"/>
  <c r="K62" s="1"/>
  <c r="J112"/>
  <c r="K112" s="1"/>
  <c r="J189"/>
  <c r="K189" s="1"/>
  <c r="J371"/>
  <c r="K371" s="1"/>
  <c r="J517"/>
  <c r="K517" s="1"/>
  <c r="J154"/>
  <c r="K154" s="1"/>
  <c r="J234"/>
  <c r="K234" s="1"/>
  <c r="J175"/>
  <c r="K175" s="1"/>
  <c r="J375"/>
  <c r="K375" s="1"/>
  <c r="J524"/>
  <c r="K524" s="1"/>
  <c r="J380"/>
  <c r="K380" s="1"/>
  <c r="J395"/>
  <c r="K395" s="1"/>
  <c r="J407"/>
  <c r="K407" s="1"/>
  <c r="J560"/>
  <c r="K560" s="1"/>
  <c r="J376"/>
  <c r="K376" s="1"/>
  <c r="J396"/>
  <c r="K396" s="1"/>
  <c r="J501"/>
  <c r="K501" s="1"/>
  <c r="J589"/>
  <c r="K589" s="1"/>
  <c r="J104"/>
  <c r="K104" s="1"/>
  <c r="J574"/>
  <c r="K574" s="1"/>
  <c r="J54"/>
  <c r="K54" s="1"/>
  <c r="J191"/>
  <c r="K191" s="1"/>
  <c r="J202"/>
  <c r="K202" s="1"/>
  <c r="J72"/>
  <c r="K72" s="1"/>
  <c r="J105"/>
  <c r="K105" s="1"/>
  <c r="J425"/>
  <c r="K425" s="1"/>
  <c r="J313"/>
  <c r="K313" s="1"/>
  <c r="J329"/>
  <c r="K329" s="1"/>
  <c r="J264"/>
  <c r="K264" s="1"/>
  <c r="J408"/>
  <c r="K408" s="1"/>
  <c r="J309"/>
  <c r="K309" s="1"/>
  <c r="J273"/>
  <c r="K273" s="1"/>
  <c r="J167"/>
  <c r="K167" s="1"/>
  <c r="J506"/>
  <c r="K506" s="1"/>
  <c r="J409"/>
  <c r="K409" s="1"/>
  <c r="J339"/>
  <c r="K339" s="1"/>
  <c r="J472"/>
  <c r="K472" s="1"/>
  <c r="J345"/>
  <c r="K345" s="1"/>
  <c r="J46"/>
  <c r="K46" s="1"/>
  <c r="J227"/>
  <c r="K227" s="1"/>
  <c r="J203"/>
  <c r="K203" s="1"/>
  <c r="J250"/>
  <c r="K250" s="1"/>
  <c r="J410"/>
  <c r="K410" s="1"/>
  <c r="J93"/>
  <c r="K93" s="1"/>
  <c r="J144"/>
  <c r="K144" s="1"/>
  <c r="J176"/>
  <c r="K176" s="1"/>
  <c r="J24"/>
  <c r="K24" s="1"/>
  <c r="J94"/>
  <c r="K94" s="1"/>
  <c r="J436"/>
  <c r="K436" s="1"/>
  <c r="J168"/>
  <c r="K168" s="1"/>
  <c r="J314"/>
  <c r="K314" s="1"/>
  <c r="J473"/>
  <c r="K473" s="1"/>
  <c r="J73"/>
  <c r="K73" s="1"/>
  <c r="J343"/>
  <c r="K343" s="1"/>
  <c r="J529"/>
  <c r="K529" s="1"/>
  <c r="J169"/>
  <c r="K169" s="1"/>
  <c r="J30"/>
  <c r="K30" s="1"/>
  <c r="J106"/>
  <c r="K106" s="1"/>
  <c r="J464"/>
  <c r="K464" s="1"/>
  <c r="J356"/>
  <c r="K356" s="1"/>
  <c r="J113"/>
  <c r="K113" s="1"/>
  <c r="J177"/>
  <c r="K177" s="1"/>
  <c r="J530"/>
  <c r="K530" s="1"/>
  <c r="J95"/>
  <c r="K95" s="1"/>
  <c r="J192"/>
  <c r="K192" s="1"/>
  <c r="J134"/>
  <c r="K134" s="1"/>
  <c r="J474"/>
  <c r="K474" s="1"/>
  <c r="J502"/>
  <c r="K502" s="1"/>
  <c r="J235"/>
  <c r="K235" s="1"/>
  <c r="J411"/>
  <c r="K411" s="1"/>
  <c r="J114"/>
  <c r="K114" s="1"/>
  <c r="J484"/>
  <c r="K484" s="1"/>
  <c r="J170"/>
  <c r="K170" s="1"/>
  <c r="J193"/>
  <c r="K193" s="1"/>
  <c r="J194"/>
  <c r="K194" s="1"/>
  <c r="J334"/>
  <c r="K334" s="1"/>
  <c r="J448"/>
  <c r="K448" s="1"/>
  <c r="J315"/>
  <c r="K315" s="1"/>
  <c r="J475"/>
  <c r="K475" s="1"/>
  <c r="J7"/>
  <c r="K7" s="1"/>
  <c r="J178"/>
  <c r="K178" s="1"/>
  <c r="J335"/>
  <c r="K335" s="1"/>
  <c r="J336"/>
  <c r="K336" s="1"/>
  <c r="J283"/>
  <c r="K283" s="1"/>
  <c r="J372"/>
  <c r="K372" s="1"/>
  <c r="J542"/>
  <c r="K542" s="1"/>
  <c r="J257"/>
  <c r="K257" s="1"/>
  <c r="J236"/>
  <c r="K236" s="1"/>
  <c r="J431"/>
  <c r="K431" s="1"/>
  <c r="J467"/>
  <c r="K467" s="1"/>
  <c r="J25"/>
  <c r="K25" s="1"/>
  <c r="J390"/>
  <c r="K390" s="1"/>
  <c r="J179"/>
  <c r="K179" s="1"/>
  <c r="J590"/>
  <c r="K590" s="1"/>
  <c r="J135"/>
  <c r="K135" s="1"/>
  <c r="J171"/>
  <c r="K171" s="1"/>
  <c r="J476"/>
  <c r="K476" s="1"/>
  <c r="J449"/>
  <c r="K449" s="1"/>
  <c r="J514"/>
  <c r="K514" s="1"/>
  <c r="J63"/>
  <c r="K63" s="1"/>
  <c r="J391"/>
  <c r="K391" s="1"/>
  <c r="J531"/>
  <c r="K531" s="1"/>
  <c r="J543"/>
  <c r="K543" s="1"/>
  <c r="J575"/>
  <c r="K575" s="1"/>
  <c r="J136"/>
  <c r="K136" s="1"/>
  <c r="J75"/>
  <c r="K75" s="1"/>
  <c r="J107"/>
  <c r="K107" s="1"/>
  <c r="J96"/>
  <c r="K96" s="1"/>
  <c r="J180"/>
  <c r="K180" s="1"/>
  <c r="J532"/>
  <c r="K532" s="1"/>
  <c r="J576"/>
  <c r="K576" s="1"/>
  <c r="J26"/>
  <c r="K26" s="1"/>
  <c r="J511"/>
  <c r="K511" s="1"/>
  <c r="J595"/>
  <c r="K595" s="1"/>
  <c r="J258"/>
  <c r="K258" s="1"/>
  <c r="J437"/>
  <c r="K437" s="1"/>
  <c r="J438"/>
  <c r="K438" s="1"/>
  <c r="J362"/>
  <c r="K362" s="1"/>
  <c r="J552"/>
  <c r="K552" s="1"/>
  <c r="J137"/>
  <c r="K137" s="1"/>
  <c r="J439"/>
  <c r="K439" s="1"/>
  <c r="J426"/>
  <c r="K426" s="1"/>
  <c r="J579"/>
  <c r="K579" s="1"/>
  <c r="J115"/>
  <c r="K115" s="1"/>
  <c r="J477"/>
  <c r="K477" s="1"/>
  <c r="J544"/>
  <c r="K544" s="1"/>
  <c r="J561"/>
  <c r="K561" s="1"/>
  <c r="J323"/>
  <c r="K323" s="1"/>
  <c r="J324"/>
  <c r="K324" s="1"/>
  <c r="J432"/>
  <c r="K432" s="1"/>
  <c r="J458"/>
  <c r="K458" s="1"/>
  <c r="J172"/>
  <c r="K172" s="1"/>
  <c r="J450"/>
  <c r="K450" s="1"/>
  <c r="J215"/>
  <c r="K215" s="1"/>
  <c r="J397"/>
  <c r="K397" s="1"/>
  <c r="J27"/>
  <c r="K27" s="1"/>
  <c r="J451"/>
  <c r="K451" s="1"/>
  <c r="J18"/>
  <c r="K18" s="1"/>
  <c r="J337"/>
  <c r="K337" s="1"/>
  <c r="J8"/>
  <c r="K8" s="1"/>
  <c r="J130"/>
  <c r="K130" s="1"/>
  <c r="J459"/>
  <c r="K459" s="1"/>
  <c r="J582"/>
  <c r="K582" s="1"/>
  <c r="J512"/>
  <c r="K512" s="1"/>
  <c r="J564"/>
  <c r="K564" s="1"/>
  <c r="J173"/>
  <c r="K173" s="1"/>
  <c r="J290"/>
  <c r="K290" s="1"/>
  <c r="J162"/>
  <c r="K162" s="1"/>
  <c r="J32"/>
  <c r="K32" s="1"/>
  <c r="J545"/>
  <c r="K545" s="1"/>
  <c r="J351"/>
  <c r="K351" s="1"/>
  <c r="J452"/>
  <c r="K452" s="1"/>
  <c r="J216"/>
  <c r="K216" s="1"/>
  <c r="J28"/>
  <c r="K28" s="1"/>
  <c r="J274"/>
  <c r="K274" s="1"/>
  <c r="J453"/>
  <c r="K453" s="1"/>
  <c r="J47"/>
  <c r="K47" s="1"/>
  <c r="J275"/>
  <c r="K275" s="1"/>
  <c r="J9"/>
  <c r="K9" s="1"/>
  <c r="J251"/>
  <c r="K251" s="1"/>
  <c r="J465"/>
  <c r="K465" s="1"/>
  <c r="J352"/>
  <c r="K352" s="1"/>
  <c r="J276"/>
  <c r="K276" s="1"/>
  <c r="J259"/>
  <c r="K259" s="1"/>
  <c r="J40"/>
  <c r="K40" s="1"/>
  <c r="J480"/>
  <c r="K480" s="1"/>
  <c r="J433"/>
  <c r="K433" s="1"/>
  <c r="J145"/>
  <c r="K145" s="1"/>
  <c r="J381"/>
  <c r="K381" s="1"/>
  <c r="J310"/>
  <c r="K310" s="1"/>
  <c r="J515"/>
  <c r="K515" s="1"/>
  <c r="J242"/>
  <c r="K242" s="1"/>
  <c r="J481"/>
  <c r="K481" s="1"/>
  <c r="J478"/>
  <c r="K478" s="1"/>
  <c r="J546"/>
  <c r="K546" s="1"/>
  <c r="J41"/>
  <c r="K41" s="1"/>
  <c r="J38"/>
  <c r="K38" s="1"/>
  <c r="J108"/>
  <c r="K108" s="1"/>
  <c r="J150"/>
  <c r="K150" s="1"/>
  <c r="J206"/>
  <c r="K206" s="1"/>
  <c r="J457"/>
  <c r="K457" s="1"/>
  <c r="J479"/>
  <c r="K479" s="1"/>
  <c r="J419"/>
  <c r="K419" s="1"/>
  <c r="J353"/>
  <c r="K353" s="1"/>
  <c r="J10"/>
  <c r="K10" s="1"/>
  <c r="J412"/>
  <c r="K412" s="1"/>
  <c r="J229"/>
  <c r="K229" s="1"/>
  <c r="J404"/>
  <c r="K404" s="1"/>
  <c r="J252"/>
  <c r="K252" s="1"/>
  <c r="J591"/>
  <c r="K591" s="1"/>
  <c r="J221"/>
  <c r="K221" s="1"/>
  <c r="J482"/>
  <c r="K482" s="1"/>
  <c r="J428"/>
  <c r="K428" s="1"/>
  <c r="J225"/>
  <c r="K225" s="1"/>
  <c r="J291"/>
  <c r="K291" s="1"/>
  <c r="J77"/>
  <c r="K77" s="1"/>
  <c r="J243"/>
  <c r="K243" s="1"/>
  <c r="J485"/>
  <c r="K485" s="1"/>
  <c r="J583"/>
  <c r="K583" s="1"/>
  <c r="J400"/>
  <c r="K400" s="1"/>
  <c r="J181"/>
  <c r="K181" s="1"/>
  <c r="J55"/>
  <c r="K55" s="1"/>
  <c r="J284"/>
  <c r="K284" s="1"/>
  <c r="J454"/>
  <c r="K454" s="1"/>
  <c r="J592"/>
  <c r="K592" s="1"/>
  <c r="J468"/>
  <c r="K468" s="1"/>
  <c r="J155"/>
  <c r="K155" s="1"/>
  <c r="J246"/>
  <c r="K246" s="1"/>
  <c r="J455"/>
  <c r="K455" s="1"/>
  <c r="J138"/>
  <c r="K138" s="1"/>
  <c r="J348"/>
  <c r="K348" s="1"/>
  <c r="J156"/>
  <c r="K156" s="1"/>
  <c r="J427"/>
  <c r="K427" s="1"/>
  <c r="J330"/>
  <c r="K330" s="1"/>
  <c r="J565"/>
  <c r="K565" s="1"/>
  <c r="J325"/>
  <c r="K325" s="1"/>
  <c r="J182"/>
  <c r="K182" s="1"/>
  <c r="J316"/>
  <c r="K316" s="1"/>
  <c r="J497"/>
  <c r="K497" s="1"/>
  <c r="J338"/>
  <c r="K338" s="1"/>
  <c r="J163"/>
  <c r="K163" s="1"/>
  <c r="J364"/>
  <c r="K364" s="1"/>
  <c r="J373"/>
  <c r="K373" s="1"/>
  <c r="J303"/>
  <c r="K303" s="1"/>
  <c r="J207"/>
  <c r="K207" s="1"/>
  <c r="J116"/>
  <c r="K116" s="1"/>
  <c r="J208"/>
  <c r="K208" s="1"/>
  <c r="J19"/>
  <c r="K19" s="1"/>
  <c r="J585"/>
  <c r="K585" s="1"/>
  <c r="J365"/>
  <c r="K365" s="1"/>
  <c r="J382"/>
  <c r="K382" s="1"/>
  <c r="J87"/>
  <c r="K87" s="1"/>
  <c r="J566"/>
  <c r="K566" s="1"/>
  <c r="J300"/>
  <c r="K300" s="1"/>
  <c r="J521"/>
  <c r="K521" s="1"/>
  <c r="J285"/>
  <c r="K285" s="1"/>
  <c r="J265"/>
  <c r="K265" s="1"/>
  <c r="J266"/>
  <c r="K266" s="1"/>
  <c r="J123"/>
  <c r="K123" s="1"/>
  <c r="J164"/>
  <c r="K164" s="1"/>
  <c r="J344"/>
  <c r="K344" s="1"/>
  <c r="J331"/>
  <c r="K331" s="1"/>
  <c r="J195"/>
  <c r="K195" s="1"/>
  <c r="J88"/>
  <c r="K88" s="1"/>
  <c r="J594"/>
  <c r="K594" s="1"/>
  <c r="J64"/>
  <c r="K64" s="1"/>
  <c r="J117"/>
  <c r="K117" s="1"/>
  <c r="J97"/>
  <c r="K97" s="1"/>
  <c r="J35"/>
  <c r="K35" s="1"/>
  <c r="J48"/>
  <c r="K48" s="1"/>
  <c r="J567"/>
  <c r="K567" s="1"/>
  <c r="J139"/>
  <c r="K139" s="1"/>
  <c r="J56"/>
  <c r="K56" s="1"/>
  <c r="J44"/>
  <c r="K44" s="1"/>
  <c r="J354"/>
  <c r="K354" s="1"/>
  <c r="J386"/>
  <c r="K386" s="1"/>
  <c r="J569"/>
  <c r="K569" s="1"/>
  <c r="J165"/>
  <c r="K165" s="1"/>
  <c r="J20"/>
  <c r="K20" s="1"/>
  <c r="J429"/>
  <c r="K429" s="1"/>
  <c r="J21"/>
  <c r="K21" s="1"/>
  <c r="J392"/>
  <c r="K392" s="1"/>
  <c r="J83"/>
  <c r="K83" s="1"/>
  <c r="J84"/>
  <c r="K84" s="1"/>
  <c r="J562"/>
  <c r="K562" s="1"/>
  <c r="J298"/>
  <c r="K298" s="1"/>
  <c r="J322"/>
  <c r="K322" s="1"/>
  <c r="J124"/>
  <c r="K124" s="1"/>
  <c r="J387"/>
  <c r="K387" s="1"/>
  <c r="J596"/>
  <c r="K596" s="1"/>
  <c r="J563"/>
  <c r="K563" s="1"/>
  <c r="J11"/>
  <c r="K11" s="1"/>
  <c r="J570"/>
  <c r="K570" s="1"/>
  <c r="J401"/>
  <c r="K401" s="1"/>
  <c r="J442"/>
  <c r="K442" s="1"/>
  <c r="J363"/>
  <c r="K363" s="1"/>
  <c r="J466"/>
  <c r="K466" s="1"/>
  <c r="J357"/>
  <c r="K357" s="1"/>
  <c r="J586"/>
  <c r="K586" s="1"/>
  <c r="J140"/>
  <c r="K140" s="1"/>
  <c r="J98"/>
  <c r="K98" s="1"/>
  <c r="J148"/>
  <c r="K148" s="1"/>
  <c r="J486"/>
  <c r="K486" s="1"/>
  <c r="J49"/>
  <c r="K49" s="1"/>
  <c r="J65"/>
  <c r="K65" s="1"/>
  <c r="J237"/>
  <c r="K237" s="1"/>
  <c r="J304"/>
  <c r="K304" s="1"/>
  <c r="J358"/>
  <c r="K358" s="1"/>
  <c r="J413"/>
  <c r="K413" s="1"/>
  <c r="J469"/>
  <c r="K469" s="1"/>
  <c r="J151"/>
  <c r="K151" s="1"/>
  <c r="J99"/>
  <c r="K99" s="1"/>
  <c r="J125"/>
  <c r="K125" s="1"/>
  <c r="J12"/>
  <c r="K12" s="1"/>
  <c r="J383"/>
  <c r="K383" s="1"/>
  <c r="J359"/>
  <c r="K359" s="1"/>
  <c r="J311"/>
  <c r="K311" s="1"/>
  <c r="J317"/>
  <c r="K317" s="1"/>
  <c r="J247"/>
  <c r="K247" s="1"/>
  <c r="J318"/>
  <c r="K318" s="1"/>
  <c r="J196"/>
  <c r="K196" s="1"/>
  <c r="J50"/>
  <c r="K50" s="1"/>
  <c r="J126"/>
  <c r="K126" s="1"/>
  <c r="J197"/>
  <c r="K197" s="1"/>
  <c r="J553"/>
  <c r="K553" s="1"/>
  <c r="J294"/>
  <c r="K294" s="1"/>
  <c r="J319"/>
  <c r="K319" s="1"/>
  <c r="J31"/>
  <c r="K31" s="1"/>
  <c r="J577"/>
  <c r="K577" s="1"/>
  <c r="J253"/>
  <c r="K253" s="1"/>
  <c r="J398"/>
  <c r="K398" s="1"/>
  <c r="J443"/>
  <c r="K443" s="1"/>
  <c r="J76"/>
  <c r="K76" s="1"/>
  <c r="J85"/>
  <c r="K85" s="1"/>
  <c r="J578"/>
  <c r="K578" s="1"/>
  <c r="J86"/>
  <c r="K86" s="1"/>
  <c r="J198"/>
  <c r="K198" s="1"/>
  <c r="J118"/>
  <c r="K118" s="1"/>
  <c r="J127"/>
  <c r="K127" s="1"/>
  <c r="J320"/>
  <c r="K320" s="1"/>
  <c r="J584"/>
  <c r="K584" s="1"/>
  <c r="J199"/>
  <c r="K199" s="1"/>
  <c r="J29"/>
  <c r="K29" s="1"/>
  <c r="J146"/>
  <c r="K146" s="1"/>
  <c r="J240"/>
  <c r="K240" s="1"/>
  <c r="J332"/>
  <c r="K332" s="1"/>
  <c r="J533"/>
  <c r="K533" s="1"/>
  <c r="L29"/>
  <c r="N29" s="1"/>
  <c r="O29" s="1"/>
  <c r="L146"/>
  <c r="N146" s="1"/>
  <c r="O146" s="1"/>
  <c r="L240"/>
  <c r="N240" s="1"/>
  <c r="O240" s="1"/>
  <c r="L332"/>
  <c r="N332" s="1"/>
  <c r="O332" s="1"/>
  <c r="L533"/>
  <c r="N533" s="1"/>
  <c r="O533" s="1"/>
  <c r="L42"/>
  <c r="N42" s="1"/>
  <c r="O42" s="1"/>
  <c r="L100"/>
  <c r="N100" s="1"/>
  <c r="O100" s="1"/>
  <c r="L2"/>
  <c r="N2" s="1"/>
  <c r="O2" s="1"/>
  <c r="L211"/>
  <c r="N211" s="1"/>
  <c r="O211" s="1"/>
  <c r="L260"/>
  <c r="N260" s="1"/>
  <c r="O260" s="1"/>
  <c r="L261"/>
  <c r="N261" s="1"/>
  <c r="O261" s="1"/>
  <c r="L59"/>
  <c r="N59" s="1"/>
  <c r="O59" s="1"/>
  <c r="L516"/>
  <c r="N516" s="1"/>
  <c r="O516" s="1"/>
  <c r="L13"/>
  <c r="N13" s="1"/>
  <c r="O13" s="1"/>
  <c r="L254"/>
  <c r="N254" s="1"/>
  <c r="O254" s="1"/>
  <c r="L527"/>
  <c r="N527" s="1"/>
  <c r="O527" s="1"/>
  <c r="L238"/>
  <c r="N238" s="1"/>
  <c r="O238" s="1"/>
  <c r="L269"/>
  <c r="N269" s="1"/>
  <c r="O269" s="1"/>
  <c r="L222"/>
  <c r="N222" s="1"/>
  <c r="O222" s="1"/>
  <c r="L366"/>
  <c r="N366" s="1"/>
  <c r="O366" s="1"/>
  <c r="L406"/>
  <c r="N406" s="1"/>
  <c r="O406" s="1"/>
  <c r="L3"/>
  <c r="N3" s="1"/>
  <c r="O3" s="1"/>
  <c r="L414"/>
  <c r="N414" s="1"/>
  <c r="O414" s="1"/>
  <c r="L288"/>
  <c r="N288" s="1"/>
  <c r="O288" s="1"/>
  <c r="L289"/>
  <c r="N289" s="1"/>
  <c r="O289" s="1"/>
  <c r="L248"/>
  <c r="N248" s="1"/>
  <c r="O248" s="1"/>
  <c r="L326"/>
  <c r="N326" s="1"/>
  <c r="O326" s="1"/>
  <c r="L270"/>
  <c r="N270" s="1"/>
  <c r="O270" s="1"/>
  <c r="L377"/>
  <c r="N377" s="1"/>
  <c r="O377" s="1"/>
  <c r="L415"/>
  <c r="N415" s="1"/>
  <c r="O415" s="1"/>
  <c r="L255"/>
  <c r="N255" s="1"/>
  <c r="O255" s="1"/>
  <c r="L367"/>
  <c r="N367" s="1"/>
  <c r="O367" s="1"/>
  <c r="L525"/>
  <c r="N525" s="1"/>
  <c r="O525" s="1"/>
  <c r="L535"/>
  <c r="N535" s="1"/>
  <c r="O535" s="1"/>
  <c r="L388"/>
  <c r="N388" s="1"/>
  <c r="O388" s="1"/>
  <c r="L518"/>
  <c r="N518" s="1"/>
  <c r="O518" s="1"/>
  <c r="L39"/>
  <c r="N39" s="1"/>
  <c r="O39" s="1"/>
  <c r="L128"/>
  <c r="N128" s="1"/>
  <c r="O128" s="1"/>
  <c r="L60"/>
  <c r="N60" s="1"/>
  <c r="O60" s="1"/>
  <c r="L378"/>
  <c r="N378" s="1"/>
  <c r="O378" s="1"/>
  <c r="L420"/>
  <c r="N420" s="1"/>
  <c r="O420" s="1"/>
  <c r="L349"/>
  <c r="N349" s="1"/>
  <c r="O349" s="1"/>
  <c r="L416"/>
  <c r="N416" s="1"/>
  <c r="O416" s="1"/>
  <c r="L152"/>
  <c r="N152" s="1"/>
  <c r="O152" s="1"/>
  <c r="L213"/>
  <c r="N213" s="1"/>
  <c r="O213" s="1"/>
  <c r="L350"/>
  <c r="N350" s="1"/>
  <c r="O350" s="1"/>
  <c r="L4"/>
  <c r="N4" s="1"/>
  <c r="O4" s="1"/>
  <c r="L149"/>
  <c r="N149" s="1"/>
  <c r="O149" s="1"/>
  <c r="L421"/>
  <c r="N421" s="1"/>
  <c r="O421" s="1"/>
  <c r="L51"/>
  <c r="N51" s="1"/>
  <c r="O51" s="1"/>
  <c r="L14"/>
  <c r="N14" s="1"/>
  <c r="O14" s="1"/>
  <c r="L109"/>
  <c r="N109" s="1"/>
  <c r="O109" s="1"/>
  <c r="L548"/>
  <c r="N548" s="1"/>
  <c r="O548" s="1"/>
  <c r="L228"/>
  <c r="N228" s="1"/>
  <c r="O228" s="1"/>
  <c r="L22"/>
  <c r="N22" s="1"/>
  <c r="O22" s="1"/>
  <c r="L110"/>
  <c r="N110" s="1"/>
  <c r="O110" s="1"/>
  <c r="L226"/>
  <c r="N226" s="1"/>
  <c r="O226" s="1"/>
  <c r="L557"/>
  <c r="N557" s="1"/>
  <c r="O557" s="1"/>
  <c r="L456"/>
  <c r="N456" s="1"/>
  <c r="O456" s="1"/>
  <c r="L507"/>
  <c r="N507" s="1"/>
  <c r="O507" s="1"/>
  <c r="L58"/>
  <c r="N58" s="1"/>
  <c r="O58" s="1"/>
  <c r="L66"/>
  <c r="N66" s="1"/>
  <c r="O66" s="1"/>
  <c r="L536"/>
  <c r="N536" s="1"/>
  <c r="O536" s="1"/>
  <c r="L492"/>
  <c r="N492" s="1"/>
  <c r="O492" s="1"/>
  <c r="L498"/>
  <c r="N498" s="1"/>
  <c r="O498" s="1"/>
  <c r="L78"/>
  <c r="N78" s="1"/>
  <c r="O78" s="1"/>
  <c r="L119"/>
  <c r="N119" s="1"/>
  <c r="O119" s="1"/>
  <c r="L79"/>
  <c r="N79" s="1"/>
  <c r="O79" s="1"/>
  <c r="L212"/>
  <c r="N212" s="1"/>
  <c r="O212" s="1"/>
  <c r="L249"/>
  <c r="N249" s="1"/>
  <c r="O249" s="1"/>
  <c r="L295"/>
  <c r="N295" s="1"/>
  <c r="O295" s="1"/>
  <c r="L360"/>
  <c r="N360" s="1"/>
  <c r="O360" s="1"/>
  <c r="L312"/>
  <c r="N312" s="1"/>
  <c r="O312" s="1"/>
  <c r="L460"/>
  <c r="N460" s="1"/>
  <c r="O460" s="1"/>
  <c r="L461"/>
  <c r="N461" s="1"/>
  <c r="O461" s="1"/>
  <c r="L549"/>
  <c r="N549" s="1"/>
  <c r="O549" s="1"/>
  <c r="L526"/>
  <c r="N526" s="1"/>
  <c r="O526" s="1"/>
  <c r="L279"/>
  <c r="N279" s="1"/>
  <c r="O279" s="1"/>
  <c r="L554"/>
  <c r="N554" s="1"/>
  <c r="O554" s="1"/>
  <c r="L141"/>
  <c r="N141" s="1"/>
  <c r="O141" s="1"/>
  <c r="L571"/>
  <c r="N571" s="1"/>
  <c r="O571" s="1"/>
  <c r="L292"/>
  <c r="N292" s="1"/>
  <c r="O292" s="1"/>
  <c r="L305"/>
  <c r="N305" s="1"/>
  <c r="O305" s="1"/>
  <c r="L244"/>
  <c r="N244" s="1"/>
  <c r="O244" s="1"/>
  <c r="L393"/>
  <c r="N393" s="1"/>
  <c r="O393" s="1"/>
  <c r="L69"/>
  <c r="N69" s="1"/>
  <c r="O69" s="1"/>
  <c r="L321"/>
  <c r="N321" s="1"/>
  <c r="O321" s="1"/>
  <c r="L537"/>
  <c r="N537" s="1"/>
  <c r="O537" s="1"/>
  <c r="L74"/>
  <c r="N74" s="1"/>
  <c r="O74" s="1"/>
  <c r="L89"/>
  <c r="N89" s="1"/>
  <c r="O89" s="1"/>
  <c r="L142"/>
  <c r="N142" s="1"/>
  <c r="O142" s="1"/>
  <c r="L499"/>
  <c r="N499" s="1"/>
  <c r="O499" s="1"/>
  <c r="L223"/>
  <c r="N223" s="1"/>
  <c r="O223" s="1"/>
  <c r="L534"/>
  <c r="N534" s="1"/>
  <c r="O534" s="1"/>
  <c r="L500"/>
  <c r="N500" s="1"/>
  <c r="O500" s="1"/>
  <c r="L293"/>
  <c r="N293" s="1"/>
  <c r="O293" s="1"/>
  <c r="L394"/>
  <c r="N394" s="1"/>
  <c r="O394" s="1"/>
  <c r="L327"/>
  <c r="N327" s="1"/>
  <c r="O327" s="1"/>
  <c r="L23"/>
  <c r="N23" s="1"/>
  <c r="O23" s="1"/>
  <c r="L355"/>
  <c r="N355" s="1"/>
  <c r="O355" s="1"/>
  <c r="L277"/>
  <c r="N277" s="1"/>
  <c r="O277" s="1"/>
  <c r="L503"/>
  <c r="N503" s="1"/>
  <c r="O503" s="1"/>
  <c r="L280"/>
  <c r="N280" s="1"/>
  <c r="O280" s="1"/>
  <c r="L45"/>
  <c r="N45" s="1"/>
  <c r="O45" s="1"/>
  <c r="L262"/>
  <c r="N262" s="1"/>
  <c r="O262" s="1"/>
  <c r="L231"/>
  <c r="N231" s="1"/>
  <c r="O231" s="1"/>
  <c r="L528"/>
  <c r="N528" s="1"/>
  <c r="O528" s="1"/>
  <c r="L286"/>
  <c r="N286" s="1"/>
  <c r="O286" s="1"/>
  <c r="L129"/>
  <c r="N129" s="1"/>
  <c r="O129" s="1"/>
  <c r="L342"/>
  <c r="N342" s="1"/>
  <c r="O342" s="1"/>
  <c r="L287"/>
  <c r="N287" s="1"/>
  <c r="O287" s="1"/>
  <c r="L487"/>
  <c r="N487" s="1"/>
  <c r="O487" s="1"/>
  <c r="L550"/>
  <c r="N550" s="1"/>
  <c r="O550" s="1"/>
  <c r="L90"/>
  <c r="N90" s="1"/>
  <c r="O90" s="1"/>
  <c r="L572"/>
  <c r="N572" s="1"/>
  <c r="O572" s="1"/>
  <c r="L508"/>
  <c r="N508" s="1"/>
  <c r="O508" s="1"/>
  <c r="L101"/>
  <c r="N101" s="1"/>
  <c r="O101" s="1"/>
  <c r="L190"/>
  <c r="N190" s="1"/>
  <c r="O190" s="1"/>
  <c r="L245"/>
  <c r="N245" s="1"/>
  <c r="O245" s="1"/>
  <c r="L91"/>
  <c r="N91" s="1"/>
  <c r="O91" s="1"/>
  <c r="L493"/>
  <c r="N493" s="1"/>
  <c r="O493" s="1"/>
  <c r="L558"/>
  <c r="N558" s="1"/>
  <c r="O558" s="1"/>
  <c r="L33"/>
  <c r="N33" s="1"/>
  <c r="O33" s="1"/>
  <c r="L384"/>
  <c r="N384" s="1"/>
  <c r="O384" s="1"/>
  <c r="L581"/>
  <c r="N581" s="1"/>
  <c r="O581" s="1"/>
  <c r="L34"/>
  <c r="N34" s="1"/>
  <c r="O34" s="1"/>
  <c r="L389"/>
  <c r="N389" s="1"/>
  <c r="O389" s="1"/>
  <c r="L301"/>
  <c r="N301" s="1"/>
  <c r="O301" s="1"/>
  <c r="L306"/>
  <c r="N306" s="1"/>
  <c r="O306" s="1"/>
  <c r="L307"/>
  <c r="N307" s="1"/>
  <c r="O307" s="1"/>
  <c r="L509"/>
  <c r="N509" s="1"/>
  <c r="O509" s="1"/>
  <c r="L333"/>
  <c r="N333" s="1"/>
  <c r="O333" s="1"/>
  <c r="L361"/>
  <c r="N361" s="1"/>
  <c r="O361" s="1"/>
  <c r="L444"/>
  <c r="N444" s="1"/>
  <c r="O444" s="1"/>
  <c r="L522"/>
  <c r="N522" s="1"/>
  <c r="O522" s="1"/>
  <c r="L232"/>
  <c r="N232" s="1"/>
  <c r="O232" s="1"/>
  <c r="L70"/>
  <c r="N70" s="1"/>
  <c r="O70" s="1"/>
  <c r="L278"/>
  <c r="N278" s="1"/>
  <c r="O278" s="1"/>
  <c r="L555"/>
  <c r="N555" s="1"/>
  <c r="O555" s="1"/>
  <c r="L488"/>
  <c r="N488" s="1"/>
  <c r="O488" s="1"/>
  <c r="L299"/>
  <c r="N299" s="1"/>
  <c r="O299" s="1"/>
  <c r="L131"/>
  <c r="N131" s="1"/>
  <c r="O131" s="1"/>
  <c r="L440"/>
  <c r="N440" s="1"/>
  <c r="O440" s="1"/>
  <c r="L547"/>
  <c r="N547" s="1"/>
  <c r="O547" s="1"/>
  <c r="L132"/>
  <c r="N132" s="1"/>
  <c r="O132" s="1"/>
  <c r="L43"/>
  <c r="N43" s="1"/>
  <c r="O43" s="1"/>
  <c r="L267"/>
  <c r="N267" s="1"/>
  <c r="O267" s="1"/>
  <c r="L157"/>
  <c r="N157" s="1"/>
  <c r="O157" s="1"/>
  <c r="L489"/>
  <c r="N489" s="1"/>
  <c r="O489" s="1"/>
  <c r="L430"/>
  <c r="N430" s="1"/>
  <c r="O430" s="1"/>
  <c r="L494"/>
  <c r="N494" s="1"/>
  <c r="O494" s="1"/>
  <c r="L68"/>
  <c r="N68" s="1"/>
  <c r="O68" s="1"/>
  <c r="L102"/>
  <c r="N102" s="1"/>
  <c r="O102" s="1"/>
  <c r="L434"/>
  <c r="N434" s="1"/>
  <c r="O434" s="1"/>
  <c r="L513"/>
  <c r="N513" s="1"/>
  <c r="O513" s="1"/>
  <c r="L296"/>
  <c r="N296" s="1"/>
  <c r="O296" s="1"/>
  <c r="L490"/>
  <c r="N490" s="1"/>
  <c r="O490" s="1"/>
  <c r="L219"/>
  <c r="N219" s="1"/>
  <c r="O219" s="1"/>
  <c r="L462"/>
  <c r="N462" s="1"/>
  <c r="O462" s="1"/>
  <c r="L297"/>
  <c r="N297" s="1"/>
  <c r="O297" s="1"/>
  <c r="L417"/>
  <c r="N417" s="1"/>
  <c r="O417" s="1"/>
  <c r="L217"/>
  <c r="N217" s="1"/>
  <c r="O217" s="1"/>
  <c r="L435"/>
  <c r="N435" s="1"/>
  <c r="O435" s="1"/>
  <c r="L340"/>
  <c r="N340" s="1"/>
  <c r="O340" s="1"/>
  <c r="L346"/>
  <c r="N346" s="1"/>
  <c r="O346" s="1"/>
  <c r="L81"/>
  <c r="N81" s="1"/>
  <c r="O81" s="1"/>
  <c r="L268"/>
  <c r="N268" s="1"/>
  <c r="O268" s="1"/>
  <c r="L214"/>
  <c r="N214" s="1"/>
  <c r="O214" s="1"/>
  <c r="L224"/>
  <c r="N224" s="1"/>
  <c r="O224" s="1"/>
  <c r="L71"/>
  <c r="N71" s="1"/>
  <c r="O71" s="1"/>
  <c r="L147"/>
  <c r="N147" s="1"/>
  <c r="O147" s="1"/>
  <c r="L399"/>
  <c r="N399" s="1"/>
  <c r="O399" s="1"/>
  <c r="L538"/>
  <c r="N538" s="1"/>
  <c r="O538" s="1"/>
  <c r="L308"/>
  <c r="N308" s="1"/>
  <c r="O308" s="1"/>
  <c r="L539"/>
  <c r="N539" s="1"/>
  <c r="O539" s="1"/>
  <c r="L241"/>
  <c r="N241" s="1"/>
  <c r="O241" s="1"/>
  <c r="L495"/>
  <c r="N495" s="1"/>
  <c r="O495" s="1"/>
  <c r="L302"/>
  <c r="N302" s="1"/>
  <c r="O302" s="1"/>
  <c r="L186"/>
  <c r="N186" s="1"/>
  <c r="O186" s="1"/>
  <c r="L5"/>
  <c r="N5" s="1"/>
  <c r="O5" s="1"/>
  <c r="L374"/>
  <c r="N374" s="1"/>
  <c r="O374" s="1"/>
  <c r="L510"/>
  <c r="N510" s="1"/>
  <c r="O510" s="1"/>
  <c r="L36"/>
  <c r="N36" s="1"/>
  <c r="O36" s="1"/>
  <c r="L379"/>
  <c r="N379" s="1"/>
  <c r="O379" s="1"/>
  <c r="L263"/>
  <c r="N263" s="1"/>
  <c r="O263" s="1"/>
  <c r="L445"/>
  <c r="N445" s="1"/>
  <c r="O445" s="1"/>
  <c r="L402"/>
  <c r="N402" s="1"/>
  <c r="O402" s="1"/>
  <c r="L200"/>
  <c r="N200" s="1"/>
  <c r="O200" s="1"/>
  <c r="L580"/>
  <c r="N580" s="1"/>
  <c r="O580" s="1"/>
  <c r="L328"/>
  <c r="N328" s="1"/>
  <c r="O328" s="1"/>
  <c r="L496"/>
  <c r="N496" s="1"/>
  <c r="O496" s="1"/>
  <c r="L593"/>
  <c r="N593" s="1"/>
  <c r="O593" s="1"/>
  <c r="L573"/>
  <c r="N573" s="1"/>
  <c r="O573" s="1"/>
  <c r="L587"/>
  <c r="N587" s="1"/>
  <c r="O587" s="1"/>
  <c r="L588"/>
  <c r="N588" s="1"/>
  <c r="O588" s="1"/>
  <c r="L341"/>
  <c r="N341" s="1"/>
  <c r="O341" s="1"/>
  <c r="L239"/>
  <c r="N239" s="1"/>
  <c r="O239" s="1"/>
  <c r="L403"/>
  <c r="N403" s="1"/>
  <c r="O403" s="1"/>
  <c r="L470"/>
  <c r="N470" s="1"/>
  <c r="O470" s="1"/>
  <c r="L201"/>
  <c r="N201" s="1"/>
  <c r="O201" s="1"/>
  <c r="L37"/>
  <c r="N37" s="1"/>
  <c r="O37" s="1"/>
  <c r="L347"/>
  <c r="N347" s="1"/>
  <c r="O347" s="1"/>
  <c r="L218"/>
  <c r="N218" s="1"/>
  <c r="O218" s="1"/>
  <c r="L15"/>
  <c r="N15" s="1"/>
  <c r="O15" s="1"/>
  <c r="L491"/>
  <c r="N491" s="1"/>
  <c r="O491" s="1"/>
  <c r="L559"/>
  <c r="N559" s="1"/>
  <c r="O559" s="1"/>
  <c r="L133"/>
  <c r="N133" s="1"/>
  <c r="O133" s="1"/>
  <c r="L82"/>
  <c r="N82" s="1"/>
  <c r="O82" s="1"/>
  <c r="L220"/>
  <c r="N220" s="1"/>
  <c r="O220" s="1"/>
  <c r="L67"/>
  <c r="N67" s="1"/>
  <c r="O67" s="1"/>
  <c r="L80"/>
  <c r="N80" s="1"/>
  <c r="O80" s="1"/>
  <c r="L183"/>
  <c r="N183" s="1"/>
  <c r="O183" s="1"/>
  <c r="L174"/>
  <c r="N174" s="1"/>
  <c r="O174" s="1"/>
  <c r="L271"/>
  <c r="N271" s="1"/>
  <c r="O271" s="1"/>
  <c r="L540"/>
  <c r="N540" s="1"/>
  <c r="O540" s="1"/>
  <c r="L446"/>
  <c r="N446" s="1"/>
  <c r="O446" s="1"/>
  <c r="L505"/>
  <c r="N505" s="1"/>
  <c r="O505" s="1"/>
  <c r="L158"/>
  <c r="N158" s="1"/>
  <c r="O158" s="1"/>
  <c r="L405"/>
  <c r="N405" s="1"/>
  <c r="O405" s="1"/>
  <c r="L16"/>
  <c r="N16" s="1"/>
  <c r="O16" s="1"/>
  <c r="L418"/>
  <c r="N418" s="1"/>
  <c r="O418" s="1"/>
  <c r="L483"/>
  <c r="N483" s="1"/>
  <c r="O483" s="1"/>
  <c r="L52"/>
  <c r="N52" s="1"/>
  <c r="O52" s="1"/>
  <c r="L368"/>
  <c r="N368" s="1"/>
  <c r="O368" s="1"/>
  <c r="L230"/>
  <c r="N230" s="1"/>
  <c r="O230" s="1"/>
  <c r="L159"/>
  <c r="N159" s="1"/>
  <c r="O159" s="1"/>
  <c r="L187"/>
  <c r="N187" s="1"/>
  <c r="O187" s="1"/>
  <c r="L447"/>
  <c r="N447" s="1"/>
  <c r="O447" s="1"/>
  <c r="L541"/>
  <c r="N541" s="1"/>
  <c r="O541" s="1"/>
  <c r="L17"/>
  <c r="N17" s="1"/>
  <c r="O17" s="1"/>
  <c r="L166"/>
  <c r="N166" s="1"/>
  <c r="O166" s="1"/>
  <c r="L184"/>
  <c r="N184" s="1"/>
  <c r="O184" s="1"/>
  <c r="L551"/>
  <c r="N551" s="1"/>
  <c r="O551" s="1"/>
  <c r="L143"/>
  <c r="N143" s="1"/>
  <c r="O143" s="1"/>
  <c r="L185"/>
  <c r="N185" s="1"/>
  <c r="O185" s="1"/>
  <c r="L369"/>
  <c r="N369" s="1"/>
  <c r="O369" s="1"/>
  <c r="L111"/>
  <c r="N111" s="1"/>
  <c r="O111" s="1"/>
  <c r="L281"/>
  <c r="N281" s="1"/>
  <c r="O281" s="1"/>
  <c r="L422"/>
  <c r="N422" s="1"/>
  <c r="O422" s="1"/>
  <c r="L272"/>
  <c r="N272" s="1"/>
  <c r="O272" s="1"/>
  <c r="L209"/>
  <c r="N209" s="1"/>
  <c r="O209" s="1"/>
  <c r="L463"/>
  <c r="N463" s="1"/>
  <c r="O463" s="1"/>
  <c r="L160"/>
  <c r="N160" s="1"/>
  <c r="O160" s="1"/>
  <c r="L370"/>
  <c r="N370" s="1"/>
  <c r="O370" s="1"/>
  <c r="L161"/>
  <c r="N161" s="1"/>
  <c r="O161" s="1"/>
  <c r="L204"/>
  <c r="N204" s="1"/>
  <c r="O204" s="1"/>
  <c r="L103"/>
  <c r="N103" s="1"/>
  <c r="O103" s="1"/>
  <c r="L441"/>
  <c r="N441" s="1"/>
  <c r="O441" s="1"/>
  <c r="L282"/>
  <c r="N282" s="1"/>
  <c r="O282" s="1"/>
  <c r="L120"/>
  <c r="N120" s="1"/>
  <c r="O120" s="1"/>
  <c r="L519"/>
  <c r="N519" s="1"/>
  <c r="O519" s="1"/>
  <c r="L121"/>
  <c r="N121" s="1"/>
  <c r="O121" s="1"/>
  <c r="L210"/>
  <c r="N210" s="1"/>
  <c r="O210" s="1"/>
  <c r="L423"/>
  <c r="N423" s="1"/>
  <c r="O423" s="1"/>
  <c r="L92"/>
  <c r="N92" s="1"/>
  <c r="O92" s="1"/>
  <c r="L53"/>
  <c r="N53" s="1"/>
  <c r="O53" s="1"/>
  <c r="L556"/>
  <c r="N556" s="1"/>
  <c r="O556" s="1"/>
  <c r="L61"/>
  <c r="N61" s="1"/>
  <c r="O61" s="1"/>
  <c r="L424"/>
  <c r="N424" s="1"/>
  <c r="O424" s="1"/>
  <c r="L153"/>
  <c r="N153" s="1"/>
  <c r="O153" s="1"/>
  <c r="L520"/>
  <c r="N520" s="1"/>
  <c r="O520" s="1"/>
  <c r="L188"/>
  <c r="N188" s="1"/>
  <c r="O188" s="1"/>
  <c r="L256"/>
  <c r="N256" s="1"/>
  <c r="O256" s="1"/>
  <c r="L568"/>
  <c r="N568" s="1"/>
  <c r="O568" s="1"/>
  <c r="L504"/>
  <c r="N504" s="1"/>
  <c r="O504" s="1"/>
  <c r="L523"/>
  <c r="N523" s="1"/>
  <c r="O523" s="1"/>
  <c r="L205"/>
  <c r="N205" s="1"/>
  <c r="O205" s="1"/>
  <c r="L122"/>
  <c r="N122" s="1"/>
  <c r="O122" s="1"/>
  <c r="L233"/>
  <c r="N233" s="1"/>
  <c r="O233" s="1"/>
  <c r="L385"/>
  <c r="N385" s="1"/>
  <c r="O385" s="1"/>
  <c r="L6"/>
  <c r="N6" s="1"/>
  <c r="O6" s="1"/>
  <c r="L471"/>
  <c r="N471" s="1"/>
  <c r="O471" s="1"/>
  <c r="L62"/>
  <c r="N62" s="1"/>
  <c r="O62" s="1"/>
  <c r="L112"/>
  <c r="N112" s="1"/>
  <c r="O112" s="1"/>
  <c r="L189"/>
  <c r="N189" s="1"/>
  <c r="O189" s="1"/>
  <c r="L371"/>
  <c r="N371" s="1"/>
  <c r="O371" s="1"/>
  <c r="L517"/>
  <c r="N517" s="1"/>
  <c r="O517" s="1"/>
  <c r="L154"/>
  <c r="N154" s="1"/>
  <c r="O154" s="1"/>
  <c r="L234"/>
  <c r="N234" s="1"/>
  <c r="O234" s="1"/>
  <c r="L175"/>
  <c r="N175" s="1"/>
  <c r="O175" s="1"/>
  <c r="L375"/>
  <c r="N375" s="1"/>
  <c r="O375" s="1"/>
  <c r="L524"/>
  <c r="N524" s="1"/>
  <c r="O524" s="1"/>
  <c r="L380"/>
  <c r="N380" s="1"/>
  <c r="O380" s="1"/>
  <c r="L395"/>
  <c r="N395" s="1"/>
  <c r="O395" s="1"/>
  <c r="L407"/>
  <c r="N407" s="1"/>
  <c r="O407" s="1"/>
  <c r="L560"/>
  <c r="N560" s="1"/>
  <c r="O560" s="1"/>
  <c r="L376"/>
  <c r="N376" s="1"/>
  <c r="O376" s="1"/>
  <c r="L396"/>
  <c r="N396" s="1"/>
  <c r="O396" s="1"/>
  <c r="L501"/>
  <c r="N501" s="1"/>
  <c r="O501" s="1"/>
  <c r="L589"/>
  <c r="N589" s="1"/>
  <c r="O589" s="1"/>
  <c r="L104"/>
  <c r="N104" s="1"/>
  <c r="O104" s="1"/>
  <c r="L574"/>
  <c r="N574" s="1"/>
  <c r="O574" s="1"/>
  <c r="L54"/>
  <c r="N54" s="1"/>
  <c r="O54" s="1"/>
  <c r="L191"/>
  <c r="N191" s="1"/>
  <c r="O191" s="1"/>
  <c r="L202"/>
  <c r="N202" s="1"/>
  <c r="O202" s="1"/>
  <c r="L72"/>
  <c r="N72" s="1"/>
  <c r="O72" s="1"/>
  <c r="L105"/>
  <c r="N105" s="1"/>
  <c r="O105" s="1"/>
  <c r="L425"/>
  <c r="N425" s="1"/>
  <c r="O425" s="1"/>
  <c r="L313"/>
  <c r="N313" s="1"/>
  <c r="O313" s="1"/>
  <c r="L329"/>
  <c r="N329" s="1"/>
  <c r="O329" s="1"/>
  <c r="L264"/>
  <c r="N264" s="1"/>
  <c r="O264" s="1"/>
  <c r="L408"/>
  <c r="N408" s="1"/>
  <c r="O408" s="1"/>
  <c r="L309"/>
  <c r="N309" s="1"/>
  <c r="O309" s="1"/>
  <c r="L273"/>
  <c r="N273" s="1"/>
  <c r="O273" s="1"/>
  <c r="L167"/>
  <c r="N167" s="1"/>
  <c r="O167" s="1"/>
  <c r="L506"/>
  <c r="N506" s="1"/>
  <c r="O506" s="1"/>
  <c r="L409"/>
  <c r="N409" s="1"/>
  <c r="O409" s="1"/>
  <c r="L339"/>
  <c r="N339" s="1"/>
  <c r="O339" s="1"/>
  <c r="L472"/>
  <c r="N472" s="1"/>
  <c r="O472" s="1"/>
  <c r="L345"/>
  <c r="N345" s="1"/>
  <c r="O345" s="1"/>
  <c r="L46"/>
  <c r="N46" s="1"/>
  <c r="O46" s="1"/>
  <c r="L227"/>
  <c r="N227" s="1"/>
  <c r="O227" s="1"/>
  <c r="L203"/>
  <c r="N203" s="1"/>
  <c r="O203" s="1"/>
  <c r="L250"/>
  <c r="N250" s="1"/>
  <c r="O250" s="1"/>
  <c r="L410"/>
  <c r="N410" s="1"/>
  <c r="O410" s="1"/>
  <c r="L93"/>
  <c r="N93" s="1"/>
  <c r="O93" s="1"/>
  <c r="L144"/>
  <c r="N144" s="1"/>
  <c r="O144" s="1"/>
  <c r="L176"/>
  <c r="N176" s="1"/>
  <c r="O176" s="1"/>
  <c r="L24"/>
  <c r="N24" s="1"/>
  <c r="O24" s="1"/>
  <c r="L94"/>
  <c r="N94" s="1"/>
  <c r="O94" s="1"/>
  <c r="L436"/>
  <c r="N436" s="1"/>
  <c r="O436" s="1"/>
  <c r="L168"/>
  <c r="N168" s="1"/>
  <c r="O168" s="1"/>
  <c r="L314"/>
  <c r="N314" s="1"/>
  <c r="O314" s="1"/>
  <c r="L473"/>
  <c r="N473" s="1"/>
  <c r="O473" s="1"/>
  <c r="L73"/>
  <c r="N73" s="1"/>
  <c r="O73" s="1"/>
  <c r="L343"/>
  <c r="N343" s="1"/>
  <c r="O343" s="1"/>
  <c r="L529"/>
  <c r="N529" s="1"/>
  <c r="O529" s="1"/>
  <c r="L169"/>
  <c r="N169" s="1"/>
  <c r="O169" s="1"/>
  <c r="L30"/>
  <c r="N30" s="1"/>
  <c r="O30" s="1"/>
  <c r="L106"/>
  <c r="N106" s="1"/>
  <c r="O106" s="1"/>
  <c r="L464"/>
  <c r="N464" s="1"/>
  <c r="O464" s="1"/>
  <c r="L356"/>
  <c r="N356" s="1"/>
  <c r="O356" s="1"/>
  <c r="L113"/>
  <c r="N113" s="1"/>
  <c r="O113" s="1"/>
  <c r="L177"/>
  <c r="N177" s="1"/>
  <c r="O177" s="1"/>
  <c r="L530"/>
  <c r="N530" s="1"/>
  <c r="O530" s="1"/>
  <c r="L95"/>
  <c r="N95" s="1"/>
  <c r="O95" s="1"/>
  <c r="L192"/>
  <c r="N192" s="1"/>
  <c r="O192" s="1"/>
  <c r="L134"/>
  <c r="N134" s="1"/>
  <c r="O134" s="1"/>
  <c r="L474"/>
  <c r="N474" s="1"/>
  <c r="O474" s="1"/>
  <c r="L502"/>
  <c r="N502" s="1"/>
  <c r="O502" s="1"/>
  <c r="L235"/>
  <c r="N235" s="1"/>
  <c r="O235" s="1"/>
  <c r="L411"/>
  <c r="N411" s="1"/>
  <c r="O411" s="1"/>
  <c r="L114"/>
  <c r="N114" s="1"/>
  <c r="O114" s="1"/>
  <c r="L484"/>
  <c r="N484" s="1"/>
  <c r="O484" s="1"/>
  <c r="L170"/>
  <c r="N170" s="1"/>
  <c r="O170" s="1"/>
  <c r="L193"/>
  <c r="N193" s="1"/>
  <c r="O193" s="1"/>
  <c r="L194"/>
  <c r="N194" s="1"/>
  <c r="O194" s="1"/>
  <c r="L334"/>
  <c r="N334" s="1"/>
  <c r="O334" s="1"/>
  <c r="L448"/>
  <c r="N448" s="1"/>
  <c r="O448" s="1"/>
  <c r="L315"/>
  <c r="N315" s="1"/>
  <c r="O315" s="1"/>
  <c r="L475"/>
  <c r="N475" s="1"/>
  <c r="O475" s="1"/>
  <c r="L7"/>
  <c r="N7" s="1"/>
  <c r="O7" s="1"/>
  <c r="L178"/>
  <c r="N178" s="1"/>
  <c r="O178" s="1"/>
  <c r="L335"/>
  <c r="N335" s="1"/>
  <c r="O335" s="1"/>
  <c r="L336"/>
  <c r="N336" s="1"/>
  <c r="O336" s="1"/>
  <c r="L283"/>
  <c r="N283" s="1"/>
  <c r="O283" s="1"/>
  <c r="L372"/>
  <c r="N372" s="1"/>
  <c r="O372" s="1"/>
  <c r="L542"/>
  <c r="N542" s="1"/>
  <c r="O542" s="1"/>
  <c r="L257"/>
  <c r="N257" s="1"/>
  <c r="O257" s="1"/>
  <c r="L236"/>
  <c r="N236" s="1"/>
  <c r="O236" s="1"/>
  <c r="L431"/>
  <c r="N431" s="1"/>
  <c r="O431" s="1"/>
  <c r="L467"/>
  <c r="N467" s="1"/>
  <c r="O467" s="1"/>
  <c r="L25"/>
  <c r="N25" s="1"/>
  <c r="O25" s="1"/>
  <c r="L390"/>
  <c r="N390" s="1"/>
  <c r="O390" s="1"/>
  <c r="L179"/>
  <c r="N179" s="1"/>
  <c r="O179" s="1"/>
  <c r="L590"/>
  <c r="N590" s="1"/>
  <c r="O590" s="1"/>
  <c r="L135"/>
  <c r="N135" s="1"/>
  <c r="O135" s="1"/>
  <c r="L171"/>
  <c r="N171" s="1"/>
  <c r="O171" s="1"/>
  <c r="L476"/>
  <c r="N476" s="1"/>
  <c r="O476" s="1"/>
  <c r="L449"/>
  <c r="N449" s="1"/>
  <c r="O449" s="1"/>
  <c r="L514"/>
  <c r="N514" s="1"/>
  <c r="O514" s="1"/>
  <c r="L63"/>
  <c r="N63" s="1"/>
  <c r="O63" s="1"/>
  <c r="L391"/>
  <c r="N391" s="1"/>
  <c r="O391" s="1"/>
  <c r="L531"/>
  <c r="N531" s="1"/>
  <c r="O531" s="1"/>
  <c r="L543"/>
  <c r="N543" s="1"/>
  <c r="O543" s="1"/>
  <c r="L575"/>
  <c r="N575" s="1"/>
  <c r="O575" s="1"/>
  <c r="L136"/>
  <c r="N136" s="1"/>
  <c r="O136" s="1"/>
  <c r="L75"/>
  <c r="N75" s="1"/>
  <c r="O75" s="1"/>
  <c r="L107"/>
  <c r="N107" s="1"/>
  <c r="O107" s="1"/>
  <c r="L96"/>
  <c r="N96" s="1"/>
  <c r="O96" s="1"/>
  <c r="L180"/>
  <c r="N180" s="1"/>
  <c r="O180" s="1"/>
  <c r="L532"/>
  <c r="N532" s="1"/>
  <c r="O532" s="1"/>
  <c r="L576"/>
  <c r="N576" s="1"/>
  <c r="O576" s="1"/>
  <c r="L26"/>
  <c r="N26" s="1"/>
  <c r="O26" s="1"/>
  <c r="L511"/>
  <c r="N511" s="1"/>
  <c r="O511" s="1"/>
  <c r="L595"/>
  <c r="N595" s="1"/>
  <c r="O595" s="1"/>
  <c r="L258"/>
  <c r="N258" s="1"/>
  <c r="O258" s="1"/>
  <c r="L437"/>
  <c r="N437" s="1"/>
  <c r="O437" s="1"/>
  <c r="L438"/>
  <c r="N438" s="1"/>
  <c r="O438" s="1"/>
  <c r="L362"/>
  <c r="N362" s="1"/>
  <c r="O362" s="1"/>
  <c r="L552"/>
  <c r="N552" s="1"/>
  <c r="O552" s="1"/>
  <c r="L137"/>
  <c r="N137" s="1"/>
  <c r="O137" s="1"/>
  <c r="L439"/>
  <c r="N439" s="1"/>
  <c r="O439" s="1"/>
  <c r="L426"/>
  <c r="N426" s="1"/>
  <c r="O426" s="1"/>
  <c r="L579"/>
  <c r="N579" s="1"/>
  <c r="O579" s="1"/>
  <c r="L115"/>
  <c r="N115" s="1"/>
  <c r="O115" s="1"/>
  <c r="L477"/>
  <c r="N477" s="1"/>
  <c r="O477" s="1"/>
  <c r="L544"/>
  <c r="N544" s="1"/>
  <c r="O544" s="1"/>
  <c r="L561"/>
  <c r="N561" s="1"/>
  <c r="O561" s="1"/>
  <c r="L323"/>
  <c r="N323" s="1"/>
  <c r="O323" s="1"/>
  <c r="L324"/>
  <c r="N324" s="1"/>
  <c r="O324" s="1"/>
  <c r="L432"/>
  <c r="N432" s="1"/>
  <c r="O432" s="1"/>
  <c r="L458"/>
  <c r="N458" s="1"/>
  <c r="O458" s="1"/>
  <c r="L172"/>
  <c r="N172" s="1"/>
  <c r="O172" s="1"/>
  <c r="L450"/>
  <c r="N450" s="1"/>
  <c r="O450" s="1"/>
  <c r="L215"/>
  <c r="N215" s="1"/>
  <c r="O215" s="1"/>
  <c r="L397"/>
  <c r="N397" s="1"/>
  <c r="O397" s="1"/>
  <c r="L27"/>
  <c r="N27" s="1"/>
  <c r="O27" s="1"/>
  <c r="L451"/>
  <c r="N451" s="1"/>
  <c r="O451" s="1"/>
  <c r="L18"/>
  <c r="N18" s="1"/>
  <c r="O18" s="1"/>
  <c r="L337"/>
  <c r="N337" s="1"/>
  <c r="O337" s="1"/>
  <c r="L8"/>
  <c r="N8" s="1"/>
  <c r="O8" s="1"/>
  <c r="L130"/>
  <c r="N130" s="1"/>
  <c r="O130" s="1"/>
  <c r="L459"/>
  <c r="N459" s="1"/>
  <c r="O459" s="1"/>
  <c r="L582"/>
  <c r="N582" s="1"/>
  <c r="O582" s="1"/>
  <c r="L512"/>
  <c r="N512" s="1"/>
  <c r="O512" s="1"/>
  <c r="L564"/>
  <c r="N564" s="1"/>
  <c r="O564" s="1"/>
  <c r="L173"/>
  <c r="N173" s="1"/>
  <c r="O173" s="1"/>
  <c r="L290"/>
  <c r="N290" s="1"/>
  <c r="O290" s="1"/>
  <c r="L162"/>
  <c r="N162" s="1"/>
  <c r="O162" s="1"/>
  <c r="L32"/>
  <c r="N32" s="1"/>
  <c r="O32" s="1"/>
  <c r="L545"/>
  <c r="N545" s="1"/>
  <c r="O545" s="1"/>
  <c r="L351"/>
  <c r="N351" s="1"/>
  <c r="O351" s="1"/>
  <c r="L452"/>
  <c r="N452" s="1"/>
  <c r="O452" s="1"/>
  <c r="L216"/>
  <c r="N216" s="1"/>
  <c r="O216" s="1"/>
  <c r="L28"/>
  <c r="N28" s="1"/>
  <c r="O28" s="1"/>
  <c r="L274"/>
  <c r="N274" s="1"/>
  <c r="O274" s="1"/>
  <c r="L453"/>
  <c r="N453" s="1"/>
  <c r="O453" s="1"/>
  <c r="L47"/>
  <c r="N47" s="1"/>
  <c r="O47" s="1"/>
  <c r="L275"/>
  <c r="N275" s="1"/>
  <c r="O275" s="1"/>
  <c r="L9"/>
  <c r="N9" s="1"/>
  <c r="O9" s="1"/>
  <c r="L251"/>
  <c r="N251" s="1"/>
  <c r="O251" s="1"/>
  <c r="L465"/>
  <c r="N465" s="1"/>
  <c r="O465" s="1"/>
  <c r="L352"/>
  <c r="N352" s="1"/>
  <c r="O352" s="1"/>
  <c r="L276"/>
  <c r="N276" s="1"/>
  <c r="O276" s="1"/>
  <c r="L259"/>
  <c r="N259" s="1"/>
  <c r="O259" s="1"/>
  <c r="L40"/>
  <c r="N40" s="1"/>
  <c r="O40" s="1"/>
  <c r="L480"/>
  <c r="N480" s="1"/>
  <c r="O480" s="1"/>
  <c r="L433"/>
  <c r="N433" s="1"/>
  <c r="O433" s="1"/>
  <c r="L145"/>
  <c r="N145" s="1"/>
  <c r="O145" s="1"/>
  <c r="L381"/>
  <c r="N381" s="1"/>
  <c r="O381" s="1"/>
  <c r="L310"/>
  <c r="N310" s="1"/>
  <c r="O310" s="1"/>
  <c r="L515"/>
  <c r="N515" s="1"/>
  <c r="O515" s="1"/>
  <c r="L242"/>
  <c r="N242" s="1"/>
  <c r="O242" s="1"/>
  <c r="L481"/>
  <c r="N481" s="1"/>
  <c r="O481" s="1"/>
  <c r="L478"/>
  <c r="N478" s="1"/>
  <c r="O478" s="1"/>
  <c r="L546"/>
  <c r="N546" s="1"/>
  <c r="O546" s="1"/>
  <c r="L41"/>
  <c r="N41" s="1"/>
  <c r="O41" s="1"/>
  <c r="L38"/>
  <c r="N38" s="1"/>
  <c r="O38" s="1"/>
  <c r="L108"/>
  <c r="N108" s="1"/>
  <c r="O108" s="1"/>
  <c r="L150"/>
  <c r="N150" s="1"/>
  <c r="O150" s="1"/>
  <c r="L206"/>
  <c r="N206" s="1"/>
  <c r="O206" s="1"/>
  <c r="L457"/>
  <c r="N457" s="1"/>
  <c r="O457" s="1"/>
  <c r="L479"/>
  <c r="N479" s="1"/>
  <c r="O479" s="1"/>
  <c r="L419"/>
  <c r="N419" s="1"/>
  <c r="O419" s="1"/>
  <c r="L353"/>
  <c r="N353" s="1"/>
  <c r="O353" s="1"/>
  <c r="L10"/>
  <c r="N10" s="1"/>
  <c r="O10" s="1"/>
  <c r="L412"/>
  <c r="N412" s="1"/>
  <c r="O412" s="1"/>
  <c r="L229"/>
  <c r="N229" s="1"/>
  <c r="O229" s="1"/>
  <c r="L404"/>
  <c r="N404" s="1"/>
  <c r="O404" s="1"/>
  <c r="L252"/>
  <c r="N252" s="1"/>
  <c r="O252" s="1"/>
  <c r="L591"/>
  <c r="N591" s="1"/>
  <c r="O591" s="1"/>
  <c r="L221"/>
  <c r="N221" s="1"/>
  <c r="O221" s="1"/>
  <c r="L482"/>
  <c r="N482" s="1"/>
  <c r="O482" s="1"/>
  <c r="L428"/>
  <c r="N428" s="1"/>
  <c r="O428" s="1"/>
  <c r="L225"/>
  <c r="N225" s="1"/>
  <c r="O225" s="1"/>
  <c r="L291"/>
  <c r="N291" s="1"/>
  <c r="O291" s="1"/>
  <c r="L77"/>
  <c r="N77" s="1"/>
  <c r="O77" s="1"/>
  <c r="L243"/>
  <c r="N243" s="1"/>
  <c r="O243" s="1"/>
  <c r="L485"/>
  <c r="N485" s="1"/>
  <c r="O485" s="1"/>
  <c r="L583"/>
  <c r="N583" s="1"/>
  <c r="O583" s="1"/>
  <c r="L400"/>
  <c r="N400" s="1"/>
  <c r="O400" s="1"/>
  <c r="L181"/>
  <c r="N181" s="1"/>
  <c r="O181" s="1"/>
  <c r="L55"/>
  <c r="N55" s="1"/>
  <c r="O55" s="1"/>
  <c r="L284"/>
  <c r="N284" s="1"/>
  <c r="O284" s="1"/>
  <c r="L454"/>
  <c r="N454" s="1"/>
  <c r="O454" s="1"/>
  <c r="L592"/>
  <c r="N592" s="1"/>
  <c r="O592" s="1"/>
  <c r="L468"/>
  <c r="N468" s="1"/>
  <c r="O468" s="1"/>
  <c r="L155"/>
  <c r="N155" s="1"/>
  <c r="O155" s="1"/>
  <c r="L246"/>
  <c r="N246" s="1"/>
  <c r="O246" s="1"/>
  <c r="L455"/>
  <c r="N455" s="1"/>
  <c r="O455" s="1"/>
  <c r="L138"/>
  <c r="N138" s="1"/>
  <c r="O138" s="1"/>
  <c r="L348"/>
  <c r="N348" s="1"/>
  <c r="O348" s="1"/>
  <c r="L156"/>
  <c r="N156" s="1"/>
  <c r="O156" s="1"/>
  <c r="L427"/>
  <c r="N427" s="1"/>
  <c r="O427" s="1"/>
  <c r="L330"/>
  <c r="N330" s="1"/>
  <c r="O330" s="1"/>
  <c r="L565"/>
  <c r="N565" s="1"/>
  <c r="O565" s="1"/>
  <c r="L325"/>
  <c r="N325" s="1"/>
  <c r="O325" s="1"/>
  <c r="L182"/>
  <c r="N182" s="1"/>
  <c r="O182" s="1"/>
  <c r="L316"/>
  <c r="N316" s="1"/>
  <c r="O316" s="1"/>
  <c r="L497"/>
  <c r="N497" s="1"/>
  <c r="O497" s="1"/>
  <c r="L338"/>
  <c r="N338" s="1"/>
  <c r="O338" s="1"/>
  <c r="L163"/>
  <c r="N163" s="1"/>
  <c r="O163" s="1"/>
  <c r="L364"/>
  <c r="N364" s="1"/>
  <c r="O364" s="1"/>
  <c r="L373"/>
  <c r="N373" s="1"/>
  <c r="O373" s="1"/>
  <c r="L303"/>
  <c r="N303" s="1"/>
  <c r="O303" s="1"/>
  <c r="L207"/>
  <c r="N207" s="1"/>
  <c r="O207" s="1"/>
  <c r="L116"/>
  <c r="N116" s="1"/>
  <c r="O116" s="1"/>
  <c r="L208"/>
  <c r="N208" s="1"/>
  <c r="O208" s="1"/>
  <c r="L19"/>
  <c r="N19" s="1"/>
  <c r="O19" s="1"/>
  <c r="L585"/>
  <c r="N585" s="1"/>
  <c r="O585" s="1"/>
  <c r="L365"/>
  <c r="N365" s="1"/>
  <c r="O365" s="1"/>
  <c r="L382"/>
  <c r="N382" s="1"/>
  <c r="O382" s="1"/>
  <c r="L87"/>
  <c r="N87" s="1"/>
  <c r="O87" s="1"/>
  <c r="L566"/>
  <c r="N566" s="1"/>
  <c r="O566" s="1"/>
  <c r="L300"/>
  <c r="N300" s="1"/>
  <c r="O300" s="1"/>
  <c r="L521"/>
  <c r="N521" s="1"/>
  <c r="O521" s="1"/>
  <c r="L285"/>
  <c r="N285" s="1"/>
  <c r="O285" s="1"/>
  <c r="L265"/>
  <c r="N265" s="1"/>
  <c r="O265" s="1"/>
  <c r="L266"/>
  <c r="N266" s="1"/>
  <c r="O266" s="1"/>
  <c r="L123"/>
  <c r="N123" s="1"/>
  <c r="O123" s="1"/>
  <c r="L164"/>
  <c r="N164" s="1"/>
  <c r="O164" s="1"/>
  <c r="L344"/>
  <c r="N344" s="1"/>
  <c r="O344" s="1"/>
  <c r="L331"/>
  <c r="N331" s="1"/>
  <c r="O331" s="1"/>
  <c r="L195"/>
  <c r="N195" s="1"/>
  <c r="O195" s="1"/>
  <c r="L88"/>
  <c r="N88" s="1"/>
  <c r="O88" s="1"/>
  <c r="L594"/>
  <c r="N594" s="1"/>
  <c r="O594" s="1"/>
  <c r="L64"/>
  <c r="N64" s="1"/>
  <c r="O64" s="1"/>
  <c r="L117"/>
  <c r="N117" s="1"/>
  <c r="O117" s="1"/>
  <c r="L97"/>
  <c r="N97" s="1"/>
  <c r="O97" s="1"/>
  <c r="L35"/>
  <c r="N35" s="1"/>
  <c r="O35" s="1"/>
  <c r="L48"/>
  <c r="N48" s="1"/>
  <c r="O48" s="1"/>
  <c r="L567"/>
  <c r="N567" s="1"/>
  <c r="O567" s="1"/>
  <c r="L139"/>
  <c r="N139" s="1"/>
  <c r="O139" s="1"/>
  <c r="L56"/>
  <c r="N56" s="1"/>
  <c r="O56" s="1"/>
  <c r="L44"/>
  <c r="N44" s="1"/>
  <c r="O44" s="1"/>
  <c r="L354"/>
  <c r="N354" s="1"/>
  <c r="O354" s="1"/>
  <c r="L386"/>
  <c r="N386" s="1"/>
  <c r="O386" s="1"/>
  <c r="L569"/>
  <c r="N569" s="1"/>
  <c r="O569" s="1"/>
  <c r="L165"/>
  <c r="N165" s="1"/>
  <c r="O165" s="1"/>
  <c r="L20"/>
  <c r="N20" s="1"/>
  <c r="O20" s="1"/>
  <c r="L429"/>
  <c r="N429" s="1"/>
  <c r="O429" s="1"/>
  <c r="L21"/>
  <c r="N21" s="1"/>
  <c r="O21" s="1"/>
  <c r="L392"/>
  <c r="N392" s="1"/>
  <c r="O392" s="1"/>
  <c r="L83"/>
  <c r="N83" s="1"/>
  <c r="O83" s="1"/>
  <c r="L84"/>
  <c r="N84" s="1"/>
  <c r="O84" s="1"/>
  <c r="L562"/>
  <c r="N562" s="1"/>
  <c r="O562" s="1"/>
  <c r="L298"/>
  <c r="N298" s="1"/>
  <c r="O298" s="1"/>
  <c r="L322"/>
  <c r="N322" s="1"/>
  <c r="O322" s="1"/>
  <c r="L124"/>
  <c r="N124" s="1"/>
  <c r="O124" s="1"/>
  <c r="L387"/>
  <c r="N387" s="1"/>
  <c r="O387" s="1"/>
  <c r="L596"/>
  <c r="N596" s="1"/>
  <c r="O596" s="1"/>
  <c r="L563"/>
  <c r="N563" s="1"/>
  <c r="O563" s="1"/>
  <c r="L11"/>
  <c r="N11" s="1"/>
  <c r="O11" s="1"/>
  <c r="L570"/>
  <c r="N570" s="1"/>
  <c r="O570" s="1"/>
  <c r="L401"/>
  <c r="N401" s="1"/>
  <c r="O401" s="1"/>
  <c r="L442"/>
  <c r="N442" s="1"/>
  <c r="O442" s="1"/>
  <c r="L363"/>
  <c r="N363" s="1"/>
  <c r="O363" s="1"/>
  <c r="L466"/>
  <c r="N466" s="1"/>
  <c r="O466" s="1"/>
  <c r="L357"/>
  <c r="N357" s="1"/>
  <c r="O357" s="1"/>
  <c r="L586"/>
  <c r="N586" s="1"/>
  <c r="O586" s="1"/>
  <c r="L140"/>
  <c r="N140" s="1"/>
  <c r="O140" s="1"/>
  <c r="L98"/>
  <c r="N98" s="1"/>
  <c r="O98" s="1"/>
  <c r="L148"/>
  <c r="N148" s="1"/>
  <c r="O148" s="1"/>
  <c r="L486"/>
  <c r="N486" s="1"/>
  <c r="O486" s="1"/>
  <c r="L49"/>
  <c r="N49" s="1"/>
  <c r="O49" s="1"/>
  <c r="L65"/>
  <c r="N65" s="1"/>
  <c r="O65" s="1"/>
  <c r="L237"/>
  <c r="N237" s="1"/>
  <c r="O237" s="1"/>
  <c r="L304"/>
  <c r="N304" s="1"/>
  <c r="O304" s="1"/>
  <c r="L358"/>
  <c r="N358" s="1"/>
  <c r="O358" s="1"/>
  <c r="L413"/>
  <c r="N413" s="1"/>
  <c r="O413" s="1"/>
  <c r="L469"/>
  <c r="N469" s="1"/>
  <c r="O469" s="1"/>
  <c r="L151"/>
  <c r="N151" s="1"/>
  <c r="O151" s="1"/>
  <c r="L99"/>
  <c r="N99" s="1"/>
  <c r="O99" s="1"/>
  <c r="L125"/>
  <c r="N125" s="1"/>
  <c r="O125" s="1"/>
  <c r="L12"/>
  <c r="N12" s="1"/>
  <c r="O12" s="1"/>
  <c r="L383"/>
  <c r="N383" s="1"/>
  <c r="O383" s="1"/>
  <c r="L359"/>
  <c r="N359" s="1"/>
  <c r="O359" s="1"/>
  <c r="L311"/>
  <c r="N311" s="1"/>
  <c r="O311" s="1"/>
  <c r="L317"/>
  <c r="N317" s="1"/>
  <c r="O317" s="1"/>
  <c r="L247"/>
  <c r="N247" s="1"/>
  <c r="O247" s="1"/>
  <c r="L318"/>
  <c r="N318" s="1"/>
  <c r="O318" s="1"/>
  <c r="L196"/>
  <c r="N196" s="1"/>
  <c r="O196" s="1"/>
  <c r="L50"/>
  <c r="N50" s="1"/>
  <c r="O50" s="1"/>
  <c r="L126"/>
  <c r="N126" s="1"/>
  <c r="O126" s="1"/>
  <c r="L197"/>
  <c r="N197" s="1"/>
  <c r="O197" s="1"/>
  <c r="L553"/>
  <c r="N553" s="1"/>
  <c r="O553" s="1"/>
  <c r="L294"/>
  <c r="N294" s="1"/>
  <c r="O294" s="1"/>
  <c r="L319"/>
  <c r="N319" s="1"/>
  <c r="O319" s="1"/>
  <c r="L31"/>
  <c r="N31" s="1"/>
  <c r="O31" s="1"/>
  <c r="L577"/>
  <c r="N577" s="1"/>
  <c r="O577" s="1"/>
  <c r="L253"/>
  <c r="N253" s="1"/>
  <c r="O253" s="1"/>
  <c r="L398"/>
  <c r="N398" s="1"/>
  <c r="O398" s="1"/>
  <c r="L443"/>
  <c r="N443" s="1"/>
  <c r="O443" s="1"/>
  <c r="L76"/>
  <c r="N76" s="1"/>
  <c r="O76" s="1"/>
  <c r="L85"/>
  <c r="N85" s="1"/>
  <c r="O85" s="1"/>
  <c r="L578"/>
  <c r="N578" s="1"/>
  <c r="O578" s="1"/>
  <c r="L86"/>
  <c r="N86" s="1"/>
  <c r="O86" s="1"/>
  <c r="L198"/>
  <c r="N198" s="1"/>
  <c r="O198" s="1"/>
  <c r="L118"/>
  <c r="N118" s="1"/>
  <c r="O118" s="1"/>
  <c r="L127"/>
  <c r="N127" s="1"/>
  <c r="O127" s="1"/>
  <c r="L320"/>
  <c r="N320" s="1"/>
  <c r="O320" s="1"/>
  <c r="L584"/>
  <c r="N584" s="1"/>
  <c r="O584" s="1"/>
  <c r="L199"/>
  <c r="N199" s="1"/>
  <c r="O199" s="1"/>
  <c r="L57"/>
  <c r="N57" s="1"/>
  <c r="M146"/>
  <c r="M240"/>
  <c r="M332"/>
  <c r="M533"/>
  <c r="M42"/>
  <c r="M100"/>
  <c r="M2"/>
  <c r="M211"/>
  <c r="M260"/>
  <c r="M261"/>
  <c r="M59"/>
  <c r="M516"/>
  <c r="M13"/>
  <c r="M254"/>
  <c r="M527"/>
  <c r="M238"/>
  <c r="M269"/>
  <c r="M222"/>
  <c r="M366"/>
  <c r="M406"/>
  <c r="M3"/>
  <c r="M414"/>
  <c r="M288"/>
  <c r="M289"/>
  <c r="M248"/>
  <c r="M326"/>
  <c r="M270"/>
  <c r="M377"/>
  <c r="M415"/>
  <c r="M255"/>
  <c r="M367"/>
  <c r="M525"/>
  <c r="M535"/>
  <c r="M388"/>
  <c r="M518"/>
  <c r="M39"/>
  <c r="M128"/>
  <c r="M60"/>
  <c r="M378"/>
  <c r="M420"/>
  <c r="M349"/>
  <c r="M416"/>
  <c r="M152"/>
  <c r="M213"/>
  <c r="M350"/>
  <c r="M4"/>
  <c r="M149"/>
  <c r="M421"/>
  <c r="M51"/>
  <c r="M14"/>
  <c r="M109"/>
  <c r="M548"/>
  <c r="M228"/>
  <c r="M22"/>
  <c r="M110"/>
  <c r="M226"/>
  <c r="M557"/>
  <c r="M456"/>
  <c r="M507"/>
  <c r="M58"/>
  <c r="M66"/>
  <c r="M536"/>
  <c r="M492"/>
  <c r="M498"/>
  <c r="M78"/>
  <c r="M119"/>
  <c r="M79"/>
  <c r="M212"/>
  <c r="M249"/>
  <c r="M295"/>
  <c r="M360"/>
  <c r="M312"/>
  <c r="M460"/>
  <c r="M461"/>
  <c r="M549"/>
  <c r="M526"/>
  <c r="M279"/>
  <c r="M554"/>
  <c r="M141"/>
  <c r="M571"/>
  <c r="M292"/>
  <c r="M305"/>
  <c r="M244"/>
  <c r="M393"/>
  <c r="M69"/>
  <c r="M321"/>
  <c r="M537"/>
  <c r="M74"/>
  <c r="M89"/>
  <c r="M142"/>
  <c r="M499"/>
  <c r="M223"/>
  <c r="M534"/>
  <c r="M500"/>
  <c r="M293"/>
  <c r="M394"/>
  <c r="M327"/>
  <c r="M23"/>
  <c r="M355"/>
  <c r="M277"/>
  <c r="M503"/>
  <c r="M280"/>
  <c r="M45"/>
  <c r="M262"/>
  <c r="M231"/>
  <c r="M528"/>
  <c r="M286"/>
  <c r="M129"/>
  <c r="M342"/>
  <c r="M287"/>
  <c r="M487"/>
  <c r="M550"/>
  <c r="M90"/>
  <c r="M572"/>
  <c r="M508"/>
  <c r="M101"/>
  <c r="M190"/>
  <c r="M245"/>
  <c r="M91"/>
  <c r="M493"/>
  <c r="M558"/>
  <c r="M33"/>
  <c r="M384"/>
  <c r="M581"/>
  <c r="M34"/>
  <c r="M389"/>
  <c r="M301"/>
  <c r="M306"/>
  <c r="M307"/>
  <c r="M509"/>
  <c r="M333"/>
  <c r="M361"/>
  <c r="M444"/>
  <c r="M522"/>
  <c r="M232"/>
  <c r="M70"/>
  <c r="M278"/>
  <c r="M555"/>
  <c r="M488"/>
  <c r="M299"/>
  <c r="M131"/>
  <c r="M440"/>
  <c r="M547"/>
  <c r="M132"/>
  <c r="M43"/>
  <c r="M267"/>
  <c r="M157"/>
  <c r="M489"/>
  <c r="M430"/>
  <c r="M494"/>
  <c r="M68"/>
  <c r="M102"/>
  <c r="M434"/>
  <c r="M513"/>
  <c r="M296"/>
  <c r="M490"/>
  <c r="M219"/>
  <c r="M462"/>
  <c r="M297"/>
  <c r="M417"/>
  <c r="M217"/>
  <c r="M435"/>
  <c r="M340"/>
  <c r="M346"/>
  <c r="M81"/>
  <c r="M268"/>
  <c r="M214"/>
  <c r="M224"/>
  <c r="M71"/>
  <c r="M147"/>
  <c r="M399"/>
  <c r="M538"/>
  <c r="M308"/>
  <c r="M539"/>
  <c r="M241"/>
  <c r="M495"/>
  <c r="M302"/>
  <c r="M186"/>
  <c r="M5"/>
  <c r="M374"/>
  <c r="M510"/>
  <c r="M36"/>
  <c r="M379"/>
  <c r="M263"/>
  <c r="M445"/>
  <c r="M402"/>
  <c r="M200"/>
  <c r="M580"/>
  <c r="M328"/>
  <c r="M496"/>
  <c r="M593"/>
  <c r="M573"/>
  <c r="M587"/>
  <c r="M588"/>
  <c r="M341"/>
  <c r="M239"/>
  <c r="M403"/>
  <c r="M470"/>
  <c r="M201"/>
  <c r="M37"/>
  <c r="M347"/>
  <c r="M218"/>
  <c r="M15"/>
  <c r="M491"/>
  <c r="M559"/>
  <c r="M133"/>
  <c r="M82"/>
  <c r="M220"/>
  <c r="M67"/>
  <c r="M80"/>
  <c r="M183"/>
  <c r="M174"/>
  <c r="M271"/>
  <c r="M540"/>
  <c r="M446"/>
  <c r="M505"/>
  <c r="M158"/>
  <c r="M405"/>
  <c r="M16"/>
  <c r="M418"/>
  <c r="M483"/>
  <c r="M52"/>
  <c r="M368"/>
  <c r="M230"/>
  <c r="M159"/>
  <c r="M187"/>
  <c r="M447"/>
  <c r="M541"/>
  <c r="M17"/>
  <c r="M166"/>
  <c r="M184"/>
  <c r="M551"/>
  <c r="M143"/>
  <c r="M185"/>
  <c r="M369"/>
  <c r="M111"/>
  <c r="M281"/>
  <c r="M422"/>
  <c r="M272"/>
  <c r="M209"/>
  <c r="M463"/>
  <c r="M160"/>
  <c r="M370"/>
  <c r="M161"/>
  <c r="M204"/>
  <c r="M103"/>
  <c r="M441"/>
  <c r="M282"/>
  <c r="M120"/>
  <c r="M519"/>
  <c r="M121"/>
  <c r="M210"/>
  <c r="M423"/>
  <c r="M92"/>
  <c r="M53"/>
  <c r="M556"/>
  <c r="M61"/>
  <c r="M424"/>
  <c r="M153"/>
  <c r="M520"/>
  <c r="M188"/>
  <c r="M256"/>
  <c r="M568"/>
  <c r="M504"/>
  <c r="M523"/>
  <c r="M205"/>
  <c r="M122"/>
  <c r="M233"/>
  <c r="M385"/>
  <c r="M6"/>
  <c r="M471"/>
  <c r="M62"/>
  <c r="M112"/>
  <c r="M189"/>
  <c r="M371"/>
  <c r="M517"/>
  <c r="M154"/>
  <c r="M234"/>
  <c r="M175"/>
  <c r="M375"/>
  <c r="M524"/>
  <c r="M380"/>
  <c r="M395"/>
  <c r="M407"/>
  <c r="M560"/>
  <c r="M376"/>
  <c r="M396"/>
  <c r="M501"/>
  <c r="M589"/>
  <c r="M104"/>
  <c r="M574"/>
  <c r="M54"/>
  <c r="M191"/>
  <c r="M202"/>
  <c r="M72"/>
  <c r="M105"/>
  <c r="M425"/>
  <c r="M313"/>
  <c r="M329"/>
  <c r="M264"/>
  <c r="M408"/>
  <c r="M309"/>
  <c r="M273"/>
  <c r="M167"/>
  <c r="M506"/>
  <c r="M409"/>
  <c r="M339"/>
  <c r="M472"/>
  <c r="M345"/>
  <c r="M46"/>
  <c r="M227"/>
  <c r="M203"/>
  <c r="M250"/>
  <c r="M410"/>
  <c r="M93"/>
  <c r="M144"/>
  <c r="M176"/>
  <c r="M24"/>
  <c r="M94"/>
  <c r="M436"/>
  <c r="M168"/>
  <c r="M314"/>
  <c r="M473"/>
  <c r="M73"/>
  <c r="M343"/>
  <c r="M529"/>
  <c r="M169"/>
  <c r="M30"/>
  <c r="M106"/>
  <c r="M464"/>
  <c r="M356"/>
  <c r="M113"/>
  <c r="M177"/>
  <c r="M530"/>
  <c r="M95"/>
  <c r="M192"/>
  <c r="M134"/>
  <c r="M474"/>
  <c r="M502"/>
  <c r="M235"/>
  <c r="M411"/>
  <c r="M114"/>
  <c r="M484"/>
  <c r="M170"/>
  <c r="M193"/>
  <c r="M194"/>
  <c r="M334"/>
  <c r="M448"/>
  <c r="M315"/>
  <c r="M475"/>
  <c r="M7"/>
  <c r="M178"/>
  <c r="M335"/>
  <c r="M336"/>
  <c r="M283"/>
  <c r="M372"/>
  <c r="M542"/>
  <c r="M257"/>
  <c r="M236"/>
  <c r="M431"/>
  <c r="M467"/>
  <c r="M25"/>
  <c r="M390"/>
  <c r="M179"/>
  <c r="M590"/>
  <c r="M135"/>
  <c r="M171"/>
  <c r="M476"/>
  <c r="M449"/>
  <c r="M514"/>
  <c r="M63"/>
  <c r="M391"/>
  <c r="M531"/>
  <c r="M543"/>
  <c r="M575"/>
  <c r="M136"/>
  <c r="M75"/>
  <c r="M107"/>
  <c r="M96"/>
  <c r="M180"/>
  <c r="M532"/>
  <c r="M576"/>
  <c r="M26"/>
  <c r="M511"/>
  <c r="M595"/>
  <c r="M258"/>
  <c r="M437"/>
  <c r="M438"/>
  <c r="M362"/>
  <c r="M552"/>
  <c r="M137"/>
  <c r="M439"/>
  <c r="M426"/>
  <c r="M579"/>
  <c r="M115"/>
  <c r="M477"/>
  <c r="M544"/>
  <c r="M561"/>
  <c r="M323"/>
  <c r="M324"/>
  <c r="M432"/>
  <c r="M458"/>
  <c r="M172"/>
  <c r="M450"/>
  <c r="M215"/>
  <c r="M397"/>
  <c r="M27"/>
  <c r="M451"/>
  <c r="M18"/>
  <c r="M337"/>
  <c r="M8"/>
  <c r="M130"/>
  <c r="M459"/>
  <c r="M582"/>
  <c r="M512"/>
  <c r="M564"/>
  <c r="M173"/>
  <c r="M290"/>
  <c r="M162"/>
  <c r="M32"/>
  <c r="M545"/>
  <c r="M351"/>
  <c r="M452"/>
  <c r="M216"/>
  <c r="M28"/>
  <c r="M274"/>
  <c r="M453"/>
  <c r="M47"/>
  <c r="M275"/>
  <c r="M9"/>
  <c r="M251"/>
  <c r="M465"/>
  <c r="M352"/>
  <c r="M276"/>
  <c r="M259"/>
  <c r="M40"/>
  <c r="M480"/>
  <c r="M433"/>
  <c r="M145"/>
  <c r="M381"/>
  <c r="M310"/>
  <c r="M515"/>
  <c r="M242"/>
  <c r="M481"/>
  <c r="M478"/>
  <c r="M546"/>
  <c r="M41"/>
  <c r="M38"/>
  <c r="M108"/>
  <c r="M150"/>
  <c r="M206"/>
  <c r="M457"/>
  <c r="M479"/>
  <c r="M419"/>
  <c r="M353"/>
  <c r="M10"/>
  <c r="M412"/>
  <c r="M229"/>
  <c r="M404"/>
  <c r="M252"/>
  <c r="M591"/>
  <c r="M221"/>
  <c r="M482"/>
  <c r="M428"/>
  <c r="M225"/>
  <c r="M291"/>
  <c r="M77"/>
  <c r="M243"/>
  <c r="M485"/>
  <c r="M583"/>
  <c r="M400"/>
  <c r="M181"/>
  <c r="M55"/>
  <c r="M284"/>
  <c r="M454"/>
  <c r="M592"/>
  <c r="M468"/>
  <c r="M155"/>
  <c r="M246"/>
  <c r="M455"/>
  <c r="M138"/>
  <c r="M348"/>
  <c r="M156"/>
  <c r="M427"/>
  <c r="M330"/>
  <c r="M565"/>
  <c r="M325"/>
  <c r="M182"/>
  <c r="M316"/>
  <c r="M497"/>
  <c r="M338"/>
  <c r="M163"/>
  <c r="M364"/>
  <c r="M373"/>
  <c r="M303"/>
  <c r="M207"/>
  <c r="M116"/>
  <c r="M208"/>
  <c r="M19"/>
  <c r="M585"/>
  <c r="M365"/>
  <c r="M382"/>
  <c r="M87"/>
  <c r="M566"/>
  <c r="M300"/>
  <c r="M521"/>
  <c r="M285"/>
  <c r="M265"/>
  <c r="M266"/>
  <c r="M123"/>
  <c r="M164"/>
  <c r="M344"/>
  <c r="M331"/>
  <c r="M195"/>
  <c r="M88"/>
  <c r="M594"/>
  <c r="M64"/>
  <c r="M117"/>
  <c r="M97"/>
  <c r="M35"/>
  <c r="M48"/>
  <c r="M567"/>
  <c r="M139"/>
  <c r="M56"/>
  <c r="M44"/>
  <c r="M354"/>
  <c r="M386"/>
  <c r="M569"/>
  <c r="M165"/>
  <c r="M20"/>
  <c r="M429"/>
  <c r="M21"/>
  <c r="M392"/>
  <c r="M83"/>
  <c r="M84"/>
  <c r="M562"/>
  <c r="M298"/>
  <c r="M322"/>
  <c r="M124"/>
  <c r="M387"/>
  <c r="M596"/>
  <c r="M563"/>
  <c r="M11"/>
  <c r="M570"/>
  <c r="M401"/>
  <c r="M442"/>
  <c r="M363"/>
  <c r="M466"/>
  <c r="M357"/>
  <c r="M586"/>
  <c r="M140"/>
  <c r="M98"/>
  <c r="M148"/>
  <c r="M486"/>
  <c r="M49"/>
  <c r="M65"/>
  <c r="M237"/>
  <c r="M304"/>
  <c r="M358"/>
  <c r="M413"/>
  <c r="M469"/>
  <c r="M151"/>
  <c r="M99"/>
  <c r="M125"/>
  <c r="M12"/>
  <c r="M383"/>
  <c r="M359"/>
  <c r="M311"/>
  <c r="M317"/>
  <c r="M247"/>
  <c r="M318"/>
  <c r="M196"/>
  <c r="M50"/>
  <c r="M126"/>
  <c r="M197"/>
  <c r="M553"/>
  <c r="M294"/>
  <c r="M319"/>
  <c r="M31"/>
  <c r="M577"/>
  <c r="M253"/>
  <c r="M398"/>
  <c r="M443"/>
  <c r="M76"/>
  <c r="M85"/>
  <c r="M578"/>
  <c r="M86"/>
  <c r="M198"/>
  <c r="M118"/>
  <c r="M127"/>
  <c r="M320"/>
  <c r="M584"/>
  <c r="M199"/>
  <c r="M29"/>
  <c r="M57"/>
  <c r="J3" i="2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2"/>
  <c r="O57" i="3" l="1"/>
</calcChain>
</file>

<file path=xl/sharedStrings.xml><?xml version="1.0" encoding="utf-8"?>
<sst xmlns="http://schemas.openxmlformats.org/spreadsheetml/2006/main" count="9016" uniqueCount="659">
  <si>
    <t>Albarán</t>
  </si>
  <si>
    <t>Kilos viaje</t>
  </si>
  <si>
    <t>52805</t>
  </si>
  <si>
    <t>51158</t>
  </si>
  <si>
    <t>50765</t>
  </si>
  <si>
    <t>50766</t>
  </si>
  <si>
    <t>50767</t>
  </si>
  <si>
    <t>50768</t>
  </si>
  <si>
    <t>50769</t>
  </si>
  <si>
    <t>50770</t>
  </si>
  <si>
    <t>50771</t>
  </si>
  <si>
    <t>50773</t>
  </si>
  <si>
    <t>50775</t>
  </si>
  <si>
    <t>50776</t>
  </si>
  <si>
    <t>50777</t>
  </si>
  <si>
    <t>50779</t>
  </si>
  <si>
    <t>50807</t>
  </si>
  <si>
    <t>50810</t>
  </si>
  <si>
    <t>50772</t>
  </si>
  <si>
    <t>50812</t>
  </si>
  <si>
    <t>50813</t>
  </si>
  <si>
    <t>50834</t>
  </si>
  <si>
    <t>50837</t>
  </si>
  <si>
    <t>50838</t>
  </si>
  <si>
    <t>50839</t>
  </si>
  <si>
    <t>50842</t>
  </si>
  <si>
    <t>50844</t>
  </si>
  <si>
    <t>50833</t>
  </si>
  <si>
    <t>50845</t>
  </si>
  <si>
    <t>50847</t>
  </si>
  <si>
    <t>50848</t>
  </si>
  <si>
    <t>50893</t>
  </si>
  <si>
    <t>50894</t>
  </si>
  <si>
    <t>50896</t>
  </si>
  <si>
    <t>50897</t>
  </si>
  <si>
    <t>50898</t>
  </si>
  <si>
    <t>50899</t>
  </si>
  <si>
    <t>50902</t>
  </si>
  <si>
    <t>50905</t>
  </si>
  <si>
    <t>50909</t>
  </si>
  <si>
    <t>50981</t>
  </si>
  <si>
    <t>50982</t>
  </si>
  <si>
    <t>50984</t>
  </si>
  <si>
    <t>50986</t>
  </si>
  <si>
    <t>50987</t>
  </si>
  <si>
    <t>50988</t>
  </si>
  <si>
    <t>50990</t>
  </si>
  <si>
    <t>50997</t>
  </si>
  <si>
    <t>51001</t>
  </si>
  <si>
    <t>51027</t>
  </si>
  <si>
    <t>51052</t>
  </si>
  <si>
    <t>51053</t>
  </si>
  <si>
    <t>51054</t>
  </si>
  <si>
    <t>51057</t>
  </si>
  <si>
    <t>51058</t>
  </si>
  <si>
    <t>51059</t>
  </si>
  <si>
    <t>50985</t>
  </si>
  <si>
    <t>51062</t>
  </si>
  <si>
    <t>51063</t>
  </si>
  <si>
    <t>51085</t>
  </si>
  <si>
    <t>51107</t>
  </si>
  <si>
    <t>51109</t>
  </si>
  <si>
    <t>51108</t>
  </si>
  <si>
    <t>51110</t>
  </si>
  <si>
    <t>51061</t>
  </si>
  <si>
    <t>51111</t>
  </si>
  <si>
    <t>51113</t>
  </si>
  <si>
    <t>51114</t>
  </si>
  <si>
    <t>51115</t>
  </si>
  <si>
    <t>51117</t>
  </si>
  <si>
    <t>51146</t>
  </si>
  <si>
    <t>51156</t>
  </si>
  <si>
    <t>51157</t>
  </si>
  <si>
    <t>51159</t>
  </si>
  <si>
    <t>51161</t>
  </si>
  <si>
    <t>51168</t>
  </si>
  <si>
    <t>51169</t>
  </si>
  <si>
    <t>51171</t>
  </si>
  <si>
    <t>51183</t>
  </si>
  <si>
    <t>51184</t>
  </si>
  <si>
    <t>51206</t>
  </si>
  <si>
    <t>51239</t>
  </si>
  <si>
    <t>51297</t>
  </si>
  <si>
    <t>51243</t>
  </si>
  <si>
    <t>51244</t>
  </si>
  <si>
    <t>51245</t>
  </si>
  <si>
    <t>51247</t>
  </si>
  <si>
    <t>51248</t>
  </si>
  <si>
    <t>51294</t>
  </si>
  <si>
    <t>51295</t>
  </si>
  <si>
    <t>51296</t>
  </si>
  <si>
    <t>51310</t>
  </si>
  <si>
    <t>51312</t>
  </si>
  <si>
    <t>51313</t>
  </si>
  <si>
    <t>51314</t>
  </si>
  <si>
    <t>51315</t>
  </si>
  <si>
    <t>51316</t>
  </si>
  <si>
    <t>51322</t>
  </si>
  <si>
    <t>51349</t>
  </si>
  <si>
    <t>51353</t>
  </si>
  <si>
    <t>51354</t>
  </si>
  <si>
    <t>51357</t>
  </si>
  <si>
    <t>51359</t>
  </si>
  <si>
    <t>51382</t>
  </si>
  <si>
    <t>51406</t>
  </si>
  <si>
    <t>51407</t>
  </si>
  <si>
    <t>51408</t>
  </si>
  <si>
    <t>51410</t>
  </si>
  <si>
    <t>51411</t>
  </si>
  <si>
    <t>51412</t>
  </si>
  <si>
    <t>51413</t>
  </si>
  <si>
    <t>51416</t>
  </si>
  <si>
    <t>51419</t>
  </si>
  <si>
    <t>51420</t>
  </si>
  <si>
    <t>51525</t>
  </si>
  <si>
    <t>51458</t>
  </si>
  <si>
    <t>51459</t>
  </si>
  <si>
    <t>51460</t>
  </si>
  <si>
    <t>51461</t>
  </si>
  <si>
    <t>51462</t>
  </si>
  <si>
    <t>51463</t>
  </si>
  <si>
    <t>51464</t>
  </si>
  <si>
    <t>51465</t>
  </si>
  <si>
    <t>51491</t>
  </si>
  <si>
    <t>51492</t>
  </si>
  <si>
    <t>51493</t>
  </si>
  <si>
    <t>51516</t>
  </si>
  <si>
    <t>51517</t>
  </si>
  <si>
    <t>51518</t>
  </si>
  <si>
    <t>51519</t>
  </si>
  <si>
    <t>51520</t>
  </si>
  <si>
    <t>51522</t>
  </si>
  <si>
    <t>51527</t>
  </si>
  <si>
    <t>51528</t>
  </si>
  <si>
    <t>51529</t>
  </si>
  <si>
    <t>51531</t>
  </si>
  <si>
    <t>51532</t>
  </si>
  <si>
    <t>51559</t>
  </si>
  <si>
    <t>51579</t>
  </si>
  <si>
    <t>51634</t>
  </si>
  <si>
    <t>51580</t>
  </si>
  <si>
    <t>51582</t>
  </si>
  <si>
    <t>51584</t>
  </si>
  <si>
    <t>51585</t>
  </si>
  <si>
    <t>51586</t>
  </si>
  <si>
    <t>51588</t>
  </si>
  <si>
    <t>51589</t>
  </si>
  <si>
    <t>51629</t>
  </si>
  <si>
    <t>51632</t>
  </si>
  <si>
    <t>51633</t>
  </si>
  <si>
    <t>51636</t>
  </si>
  <si>
    <t>51637</t>
  </si>
  <si>
    <t>51639</t>
  </si>
  <si>
    <t>51640</t>
  </si>
  <si>
    <t>51643</t>
  </si>
  <si>
    <t>51644</t>
  </si>
  <si>
    <t>51654</t>
  </si>
  <si>
    <t>51658</t>
  </si>
  <si>
    <t>51660</t>
  </si>
  <si>
    <t>51974</t>
  </si>
  <si>
    <t>51663</t>
  </si>
  <si>
    <t>51669</t>
  </si>
  <si>
    <t>51670</t>
  </si>
  <si>
    <t>51671</t>
  </si>
  <si>
    <t>51672</t>
  </si>
  <si>
    <t>51673</t>
  </si>
  <si>
    <t>51674</t>
  </si>
  <si>
    <t>51675</t>
  </si>
  <si>
    <t>51676</t>
  </si>
  <si>
    <t>51677</t>
  </si>
  <si>
    <t>51678</t>
  </si>
  <si>
    <t>51679</t>
  </si>
  <si>
    <t>51682</t>
  </si>
  <si>
    <t>51683</t>
  </si>
  <si>
    <t>51685</t>
  </si>
  <si>
    <t>51686</t>
  </si>
  <si>
    <t>51689</t>
  </si>
  <si>
    <t>51690</t>
  </si>
  <si>
    <t>51691</t>
  </si>
  <si>
    <t>51692</t>
  </si>
  <si>
    <t>51693</t>
  </si>
  <si>
    <t>51694</t>
  </si>
  <si>
    <t>51695</t>
  </si>
  <si>
    <t>51696</t>
  </si>
  <si>
    <t>51697</t>
  </si>
  <si>
    <t>51698</t>
  </si>
  <si>
    <t>51699</t>
  </si>
  <si>
    <t>51700</t>
  </si>
  <si>
    <t>51701</t>
  </si>
  <si>
    <t>51702</t>
  </si>
  <si>
    <t>51703</t>
  </si>
  <si>
    <t>51704</t>
  </si>
  <si>
    <t>51705</t>
  </si>
  <si>
    <t>51706</t>
  </si>
  <si>
    <t>51707</t>
  </si>
  <si>
    <t>51708</t>
  </si>
  <si>
    <t>51709</t>
  </si>
  <si>
    <t>51710</t>
  </si>
  <si>
    <t>51711</t>
  </si>
  <si>
    <t>51712</t>
  </si>
  <si>
    <t>51713</t>
  </si>
  <si>
    <t>51714</t>
  </si>
  <si>
    <t>51715</t>
  </si>
  <si>
    <t>51716</t>
  </si>
  <si>
    <t>51717</t>
  </si>
  <si>
    <t>51718</t>
  </si>
  <si>
    <t>51719</t>
  </si>
  <si>
    <t>51720</t>
  </si>
  <si>
    <t>51721</t>
  </si>
  <si>
    <t>51722</t>
  </si>
  <si>
    <t>51726</t>
  </si>
  <si>
    <t>51727</t>
  </si>
  <si>
    <t>51729</t>
  </si>
  <si>
    <t>51731</t>
  </si>
  <si>
    <t>51732</t>
  </si>
  <si>
    <t>51733</t>
  </si>
  <si>
    <t>51734</t>
  </si>
  <si>
    <t>51765</t>
  </si>
  <si>
    <t>51766</t>
  </si>
  <si>
    <t>51768</t>
  </si>
  <si>
    <t>51769</t>
  </si>
  <si>
    <t>51772</t>
  </si>
  <si>
    <t>51789</t>
  </si>
  <si>
    <t>51787</t>
  </si>
  <si>
    <t>51816</t>
  </si>
  <si>
    <t>51817</t>
  </si>
  <si>
    <t>51861</t>
  </si>
  <si>
    <t>51862</t>
  </si>
  <si>
    <t>51863</t>
  </si>
  <si>
    <t>51892</t>
  </si>
  <si>
    <t>51908</t>
  </si>
  <si>
    <t>51924</t>
  </si>
  <si>
    <t>51925</t>
  </si>
  <si>
    <t>51970</t>
  </si>
  <si>
    <t>51971</t>
  </si>
  <si>
    <t>51972</t>
  </si>
  <si>
    <t>51975</t>
  </si>
  <si>
    <t>51976</t>
  </si>
  <si>
    <t>51978</t>
  </si>
  <si>
    <t>51980</t>
  </si>
  <si>
    <t>51981</t>
  </si>
  <si>
    <t>52038</t>
  </si>
  <si>
    <t>52039</t>
  </si>
  <si>
    <t>52040</t>
  </si>
  <si>
    <t>52073</t>
  </si>
  <si>
    <t>52074</t>
  </si>
  <si>
    <t>52079</t>
  </si>
  <si>
    <t>52076</t>
  </si>
  <si>
    <t>52080</t>
  </si>
  <si>
    <t>52082</t>
  </si>
  <si>
    <t>52084</t>
  </si>
  <si>
    <t>52085</t>
  </si>
  <si>
    <t>52109</t>
  </si>
  <si>
    <t>52110</t>
  </si>
  <si>
    <t>52111</t>
  </si>
  <si>
    <t>52114</t>
  </si>
  <si>
    <t>52115</t>
  </si>
  <si>
    <t>52143</t>
  </si>
  <si>
    <t>52164</t>
  </si>
  <si>
    <t>52167</t>
  </si>
  <si>
    <t>52168</t>
  </si>
  <si>
    <t>52169</t>
  </si>
  <si>
    <t>52170</t>
  </si>
  <si>
    <t>52191</t>
  </si>
  <si>
    <t>52220</t>
  </si>
  <si>
    <t>52221</t>
  </si>
  <si>
    <t>52223</t>
  </si>
  <si>
    <t>52224</t>
  </si>
  <si>
    <t>52226</t>
  </si>
  <si>
    <t>52227</t>
  </si>
  <si>
    <t>52228</t>
  </si>
  <si>
    <t>52230</t>
  </si>
  <si>
    <t>52231</t>
  </si>
  <si>
    <t>52233</t>
  </si>
  <si>
    <t>52234</t>
  </si>
  <si>
    <t>52235</t>
  </si>
  <si>
    <t>52237</t>
  </si>
  <si>
    <t>52238</t>
  </si>
  <si>
    <t>52264</t>
  </si>
  <si>
    <t>52275</t>
  </si>
  <si>
    <t>52276</t>
  </si>
  <si>
    <t>52277</t>
  </si>
  <si>
    <t>52284</t>
  </si>
  <si>
    <t>52300</t>
  </si>
  <si>
    <t>52301</t>
  </si>
  <si>
    <t>52302</t>
  </si>
  <si>
    <t>52326</t>
  </si>
  <si>
    <t>52327</t>
  </si>
  <si>
    <t>52328</t>
  </si>
  <si>
    <t>52547</t>
  </si>
  <si>
    <t>52548</t>
  </si>
  <si>
    <t>52550</t>
  </si>
  <si>
    <t>52551</t>
  </si>
  <si>
    <t>52592</t>
  </si>
  <si>
    <t>52613</t>
  </si>
  <si>
    <t>52614</t>
  </si>
  <si>
    <t>52644</t>
  </si>
  <si>
    <t>52645</t>
  </si>
  <si>
    <t>52646</t>
  </si>
  <si>
    <t>52677</t>
  </si>
  <si>
    <t>52682</t>
  </si>
  <si>
    <t>52683</t>
  </si>
  <si>
    <t>52684</t>
  </si>
  <si>
    <t>52688</t>
  </si>
  <si>
    <t>52718</t>
  </si>
  <si>
    <t>52719</t>
  </si>
  <si>
    <t>52721</t>
  </si>
  <si>
    <t>52746</t>
  </si>
  <si>
    <t>52747</t>
  </si>
  <si>
    <t>52748</t>
  </si>
  <si>
    <t>52749</t>
  </si>
  <si>
    <t>52751</t>
  </si>
  <si>
    <t>52752</t>
  </si>
  <si>
    <t>52753</t>
  </si>
  <si>
    <t>52754</t>
  </si>
  <si>
    <t>52756</t>
  </si>
  <si>
    <t>52757</t>
  </si>
  <si>
    <t>52758</t>
  </si>
  <si>
    <t>52759</t>
  </si>
  <si>
    <t>52760</t>
  </si>
  <si>
    <t>52763</t>
  </si>
  <si>
    <t>52782</t>
  </si>
  <si>
    <t>52783</t>
  </si>
  <si>
    <t>52804</t>
  </si>
  <si>
    <t>52806</t>
  </si>
  <si>
    <t>52807</t>
  </si>
  <si>
    <t>52808</t>
  </si>
  <si>
    <t>52809</t>
  </si>
  <si>
    <t>52811</t>
  </si>
  <si>
    <t>52812</t>
  </si>
  <si>
    <t>52813</t>
  </si>
  <si>
    <t>52814</t>
  </si>
  <si>
    <t>52815</t>
  </si>
  <si>
    <t>52819</t>
  </si>
  <si>
    <t>52832</t>
  </si>
  <si>
    <t>52834</t>
  </si>
  <si>
    <t>52850</t>
  </si>
  <si>
    <t>52851</t>
  </si>
  <si>
    <t>52854</t>
  </si>
  <si>
    <t>52856</t>
  </si>
  <si>
    <t>52873</t>
  </si>
  <si>
    <t>52874</t>
  </si>
  <si>
    <t>52901</t>
  </si>
  <si>
    <t>52909</t>
  </si>
  <si>
    <t>52910</t>
  </si>
  <si>
    <t>52914</t>
  </si>
  <si>
    <t>52931</t>
  </si>
  <si>
    <t>52932</t>
  </si>
  <si>
    <t>52933</t>
  </si>
  <si>
    <t>52939</t>
  </si>
  <si>
    <t>52940</t>
  </si>
  <si>
    <t>52949</t>
  </si>
  <si>
    <t>52950</t>
  </si>
  <si>
    <t>52951</t>
  </si>
  <si>
    <t>52982</t>
  </si>
  <si>
    <t>52983</t>
  </si>
  <si>
    <t>52984</t>
  </si>
  <si>
    <t>52990</t>
  </si>
  <si>
    <t>52991</t>
  </si>
  <si>
    <t>52992</t>
  </si>
  <si>
    <t>52993</t>
  </si>
  <si>
    <t>52994</t>
  </si>
  <si>
    <t>53142</t>
  </si>
  <si>
    <t>52996</t>
  </si>
  <si>
    <t>52998</t>
  </si>
  <si>
    <t>52981</t>
  </si>
  <si>
    <t>53036</t>
  </si>
  <si>
    <t>53037</t>
  </si>
  <si>
    <t>53068</t>
  </si>
  <si>
    <t>53071</t>
  </si>
  <si>
    <t>53074</t>
  </si>
  <si>
    <t>53075</t>
  </si>
  <si>
    <t>53076</t>
  </si>
  <si>
    <t>53077</t>
  </si>
  <si>
    <t>53117</t>
  </si>
  <si>
    <t>53118</t>
  </si>
  <si>
    <t>53122</t>
  </si>
  <si>
    <t>53123</t>
  </si>
  <si>
    <t>53138</t>
  </si>
  <si>
    <t>53139</t>
  </si>
  <si>
    <t>53140</t>
  </si>
  <si>
    <t>53143</t>
  </si>
  <si>
    <t>53144</t>
  </si>
  <si>
    <t>53151</t>
  </si>
  <si>
    <t>53153</t>
  </si>
  <si>
    <t>53176</t>
  </si>
  <si>
    <t>53177</t>
  </si>
  <si>
    <t>53181</t>
  </si>
  <si>
    <t>53213</t>
  </si>
  <si>
    <t>53214</t>
  </si>
  <si>
    <t>53215</t>
  </si>
  <si>
    <t>53216</t>
  </si>
  <si>
    <t>53217</t>
  </si>
  <si>
    <t>53235</t>
  </si>
  <si>
    <t>53236</t>
  </si>
  <si>
    <t>53237</t>
  </si>
  <si>
    <t>53261</t>
  </si>
  <si>
    <t>53262</t>
  </si>
  <si>
    <t>53263</t>
  </si>
  <si>
    <t>53287</t>
  </si>
  <si>
    <t>53288</t>
  </si>
  <si>
    <t>53290</t>
  </si>
  <si>
    <t>53291</t>
  </si>
  <si>
    <t>53328</t>
  </si>
  <si>
    <t>53329</t>
  </si>
  <si>
    <t>53330</t>
  </si>
  <si>
    <t>53359</t>
  </si>
  <si>
    <t>53360</t>
  </si>
  <si>
    <t>53382</t>
  </si>
  <si>
    <t>53383</t>
  </si>
  <si>
    <t>53411</t>
  </si>
  <si>
    <t>53412</t>
  </si>
  <si>
    <t>53413</t>
  </si>
  <si>
    <t>53415</t>
  </si>
  <si>
    <t>53439</t>
  </si>
  <si>
    <t>53440</t>
  </si>
  <si>
    <t>54195</t>
  </si>
  <si>
    <t>53472</t>
  </si>
  <si>
    <t>53473</t>
  </si>
  <si>
    <t>53515</t>
  </si>
  <si>
    <t>53357</t>
  </si>
  <si>
    <t>53518</t>
  </si>
  <si>
    <t>53519</t>
  </si>
  <si>
    <t>53520</t>
  </si>
  <si>
    <t>53521</t>
  </si>
  <si>
    <t>53525</t>
  </si>
  <si>
    <t>53526</t>
  </si>
  <si>
    <t>53549</t>
  </si>
  <si>
    <t>53576</t>
  </si>
  <si>
    <t>53577</t>
  </si>
  <si>
    <t>53579</t>
  </si>
  <si>
    <t>53580</t>
  </si>
  <si>
    <t>53581</t>
  </si>
  <si>
    <t>53583</t>
  </si>
  <si>
    <t>53585</t>
  </si>
  <si>
    <t>53586</t>
  </si>
  <si>
    <t>53587</t>
  </si>
  <si>
    <t>53588</t>
  </si>
  <si>
    <t>53590</t>
  </si>
  <si>
    <t>53619</t>
  </si>
  <si>
    <t>53630</t>
  </si>
  <si>
    <t>53631</t>
  </si>
  <si>
    <t>53632</t>
  </si>
  <si>
    <t>53633</t>
  </si>
  <si>
    <t>53634</t>
  </si>
  <si>
    <t>53822</t>
  </si>
  <si>
    <t>53683</t>
  </si>
  <si>
    <t>53684</t>
  </si>
  <si>
    <t>53823</t>
  </si>
  <si>
    <t>53685</t>
  </si>
  <si>
    <t>53686</t>
  </si>
  <si>
    <t>53687</t>
  </si>
  <si>
    <t>53711</t>
  </si>
  <si>
    <t>53737</t>
  </si>
  <si>
    <t>53738</t>
  </si>
  <si>
    <t>53739</t>
  </si>
  <si>
    <t>53740</t>
  </si>
  <si>
    <t>53751</t>
  </si>
  <si>
    <t>53742</t>
  </si>
  <si>
    <t>53743</t>
  </si>
  <si>
    <t>53744</t>
  </si>
  <si>
    <t>53745</t>
  </si>
  <si>
    <t>53746</t>
  </si>
  <si>
    <t>53747</t>
  </si>
  <si>
    <t>53748</t>
  </si>
  <si>
    <t>53780</t>
  </si>
  <si>
    <t>53783</t>
  </si>
  <si>
    <t>53784</t>
  </si>
  <si>
    <t>53785</t>
  </si>
  <si>
    <t>53813</t>
  </si>
  <si>
    <t>53816</t>
  </si>
  <si>
    <t>53818</t>
  </si>
  <si>
    <t>53819</t>
  </si>
  <si>
    <t>53820</t>
  </si>
  <si>
    <t>53821</t>
  </si>
  <si>
    <t>53824</t>
  </si>
  <si>
    <t>53825</t>
  </si>
  <si>
    <t>53826</t>
  </si>
  <si>
    <t>53827</t>
  </si>
  <si>
    <t>53828</t>
  </si>
  <si>
    <t>53829</t>
  </si>
  <si>
    <t>53830</t>
  </si>
  <si>
    <t>53831</t>
  </si>
  <si>
    <t>53832</t>
  </si>
  <si>
    <t>53833</t>
  </si>
  <si>
    <t>53835</t>
  </si>
  <si>
    <t>53836</t>
  </si>
  <si>
    <t>53837</t>
  </si>
  <si>
    <t>53852</t>
  </si>
  <si>
    <t>53853</t>
  </si>
  <si>
    <t>53854</t>
  </si>
  <si>
    <t>53856</t>
  </si>
  <si>
    <t>53857</t>
  </si>
  <si>
    <t>53883</t>
  </si>
  <si>
    <t>53884</t>
  </si>
  <si>
    <t>53885</t>
  </si>
  <si>
    <t>53910</t>
  </si>
  <si>
    <t>53912</t>
  </si>
  <si>
    <t>53913</t>
  </si>
  <si>
    <t>53915</t>
  </si>
  <si>
    <t>53927</t>
  </si>
  <si>
    <t>53943</t>
  </si>
  <si>
    <t>53944</t>
  </si>
  <si>
    <t>53945</t>
  </si>
  <si>
    <t>53946</t>
  </si>
  <si>
    <t>53947</t>
  </si>
  <si>
    <t>53980</t>
  </si>
  <si>
    <t>53981</t>
  </si>
  <si>
    <t>53982</t>
  </si>
  <si>
    <t>54037</t>
  </si>
  <si>
    <t>54038</t>
  </si>
  <si>
    <t>54039</t>
  </si>
  <si>
    <t>54040</t>
  </si>
  <si>
    <t>54041</t>
  </si>
  <si>
    <t>54044</t>
  </si>
  <si>
    <t>54085</t>
  </si>
  <si>
    <t>54086</t>
  </si>
  <si>
    <t>54087</t>
  </si>
  <si>
    <t>54088</t>
  </si>
  <si>
    <t>54090</t>
  </si>
  <si>
    <t>54091</t>
  </si>
  <si>
    <t>54107</t>
  </si>
  <si>
    <t>54108</t>
  </si>
  <si>
    <t>54121</t>
  </si>
  <si>
    <t>54150</t>
  </si>
  <si>
    <t>54153</t>
  </si>
  <si>
    <t>54154</t>
  </si>
  <si>
    <t>54155</t>
  </si>
  <si>
    <t>54183</t>
  </si>
  <si>
    <t>54184</t>
  </si>
  <si>
    <t>54185</t>
  </si>
  <si>
    <t>54187</t>
  </si>
  <si>
    <t>54188</t>
  </si>
  <si>
    <t>54189</t>
  </si>
  <si>
    <t>54191</t>
  </si>
  <si>
    <t>54192</t>
  </si>
  <si>
    <t>54193</t>
  </si>
  <si>
    <t>54194</t>
  </si>
  <si>
    <t>54196</t>
  </si>
  <si>
    <t>54197</t>
  </si>
  <si>
    <t>54198</t>
  </si>
  <si>
    <t>54199</t>
  </si>
  <si>
    <t>54200</t>
  </si>
  <si>
    <t>54202</t>
  </si>
  <si>
    <t>54203</t>
  </si>
  <si>
    <t>54230</t>
  </si>
  <si>
    <t>54231</t>
  </si>
  <si>
    <t>54232</t>
  </si>
  <si>
    <t>54233</t>
  </si>
  <si>
    <t>54236</t>
  </si>
  <si>
    <t>54253</t>
  </si>
  <si>
    <t>54285</t>
  </si>
  <si>
    <t>54286</t>
  </si>
  <si>
    <t>54288</t>
  </si>
  <si>
    <t>54322</t>
  </si>
  <si>
    <t>54323</t>
  </si>
  <si>
    <t>54338</t>
  </si>
  <si>
    <t>54339</t>
  </si>
  <si>
    <t>54340</t>
  </si>
  <si>
    <t>54341</t>
  </si>
  <si>
    <t>54344</t>
  </si>
  <si>
    <t>54345</t>
  </si>
  <si>
    <t>54346</t>
  </si>
  <si>
    <t>54369</t>
  </si>
  <si>
    <t>54370</t>
  </si>
  <si>
    <t>54371</t>
  </si>
  <si>
    <t>54372</t>
  </si>
  <si>
    <t>54385</t>
  </si>
  <si>
    <t>54387</t>
  </si>
  <si>
    <t>54388</t>
  </si>
  <si>
    <t>54389</t>
  </si>
  <si>
    <t>54391</t>
  </si>
  <si>
    <t>54392</t>
  </si>
  <si>
    <t>54393</t>
  </si>
  <si>
    <t>54394</t>
  </si>
  <si>
    <t>54395</t>
  </si>
  <si>
    <t>54397</t>
  </si>
  <si>
    <t>54398</t>
  </si>
  <si>
    <t>54399</t>
  </si>
  <si>
    <t>54439</t>
  </si>
  <si>
    <t>54444</t>
  </si>
  <si>
    <t>54503</t>
  </si>
  <si>
    <t>54504</t>
  </si>
  <si>
    <t>54505</t>
  </si>
  <si>
    <t>54507</t>
  </si>
  <si>
    <t>54508</t>
  </si>
  <si>
    <t>54541</t>
  </si>
  <si>
    <t>54542</t>
  </si>
  <si>
    <t>54543</t>
  </si>
  <si>
    <t>54544</t>
  </si>
  <si>
    <t>54569</t>
  </si>
  <si>
    <t>54586</t>
  </si>
  <si>
    <t>54588</t>
  </si>
  <si>
    <t>54589</t>
  </si>
  <si>
    <t>54591</t>
  </si>
  <si>
    <t>54592</t>
  </si>
  <si>
    <t>Transportista</t>
  </si>
  <si>
    <t>albiol</t>
  </si>
  <si>
    <t>menchaca</t>
  </si>
  <si>
    <t>sastre</t>
  </si>
  <si>
    <t>transcar</t>
  </si>
  <si>
    <t>transkgs</t>
  </si>
  <si>
    <t>carvol</t>
  </si>
  <si>
    <t>ibañez</t>
  </si>
  <si>
    <t>torre</t>
  </si>
  <si>
    <t>tanvol</t>
  </si>
  <si>
    <t>garces</t>
  </si>
  <si>
    <t>trankim</t>
  </si>
  <si>
    <t>cruchaga</t>
  </si>
  <si>
    <t>aspurz</t>
  </si>
  <si>
    <t>5aspurz</t>
  </si>
  <si>
    <t>aroza</t>
  </si>
  <si>
    <t>destino</t>
  </si>
  <si>
    <t>sestao</t>
  </si>
  <si>
    <t>vitoria</t>
  </si>
  <si>
    <t>€ viaje</t>
  </si>
  <si>
    <t>material</t>
  </si>
  <si>
    <t>origen</t>
  </si>
  <si>
    <t>palanquilla / tocho</t>
  </si>
  <si>
    <t>maquilas</t>
  </si>
  <si>
    <t>Total general</t>
  </si>
  <si>
    <t>€/ton</t>
  </si>
  <si>
    <t>Distancias</t>
  </si>
  <si>
    <t>Sestao-Vitoria</t>
  </si>
  <si>
    <t>Tarifas transporte</t>
  </si>
  <si>
    <t>Vitoria-Sestao</t>
  </si>
  <si>
    <t>km</t>
  </si>
  <si>
    <t>Rótulos de columna</t>
  </si>
  <si>
    <t>Nº viajes</t>
  </si>
  <si>
    <t>mes</t>
  </si>
  <si>
    <t>día</t>
  </si>
  <si>
    <t>Sestao-Orio</t>
  </si>
  <si>
    <t>Orio-Sestao</t>
  </si>
  <si>
    <t>orio</t>
  </si>
  <si>
    <t>nivel ocupacion</t>
  </si>
  <si>
    <t>A &gt; 26 ton</t>
  </si>
  <si>
    <t>B, 20-26</t>
  </si>
  <si>
    <t>C, 15-20</t>
  </si>
  <si>
    <t>D, 10-15</t>
  </si>
  <si>
    <t>E &lt;10</t>
  </si>
  <si>
    <t>total kilos</t>
  </si>
  <si>
    <t>COMENTARIOS</t>
  </si>
  <si>
    <t>El número de viajes por debajo de 10 tons conviene investigar.</t>
  </si>
  <si>
    <t xml:space="preserve"> kilos</t>
  </si>
  <si>
    <t>Total  kilos</t>
  </si>
  <si>
    <t>nº viajes</t>
  </si>
  <si>
    <t>Total nº viajes</t>
  </si>
  <si>
    <t>€/ton (real)</t>
  </si>
  <si>
    <t>kilome-traje</t>
  </si>
  <si>
    <t>€ ton teorico</t>
  </si>
  <si>
    <t>costo teórico</t>
  </si>
  <si>
    <t xml:space="preserve"> real - teorico</t>
  </si>
  <si>
    <t>€ km teorico</t>
  </si>
  <si>
    <t>fecha</t>
  </si>
  <si>
    <t>ABC, según peso</t>
  </si>
  <si>
    <t>TOTALES</t>
  </si>
  <si>
    <t>origen del viaje</t>
  </si>
  <si>
    <t>año</t>
  </si>
  <si>
    <t>EL número de viajes por encima de las 26 ton es excesivo. La mayoría tienen su origen en Orio. Conviene investigar.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</si>
</sst>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8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/>
    <xf numFmtId="49" fontId="6" fillId="2" borderId="1" xfId="0" applyNumberFormat="1" applyFont="1" applyFill="1" applyBorder="1"/>
    <xf numFmtId="3" fontId="6" fillId="2" borderId="1" xfId="0" applyNumberFormat="1" applyFont="1" applyFill="1" applyBorder="1"/>
    <xf numFmtId="1" fontId="6" fillId="2" borderId="1" xfId="0" applyNumberFormat="1" applyFont="1" applyFill="1" applyBorder="1"/>
    <xf numFmtId="0" fontId="7" fillId="0" borderId="0" xfId="0" applyFont="1"/>
    <xf numFmtId="0" fontId="7" fillId="0" borderId="0" xfId="0" applyFont="1" applyFill="1"/>
    <xf numFmtId="3" fontId="7" fillId="0" borderId="0" xfId="0" applyNumberFormat="1" applyFont="1"/>
    <xf numFmtId="1" fontId="7" fillId="0" borderId="0" xfId="0" applyNumberFormat="1" applyFont="1"/>
    <xf numFmtId="0" fontId="5" fillId="3" borderId="0" xfId="0" applyFont="1" applyFill="1"/>
    <xf numFmtId="0" fontId="7" fillId="3" borderId="0" xfId="0" applyFont="1" applyFill="1"/>
    <xf numFmtId="0" fontId="5" fillId="3" borderId="0" xfId="0" applyFont="1" applyFill="1" applyAlignment="1">
      <alignment horizontal="right"/>
    </xf>
    <xf numFmtId="0" fontId="5" fillId="4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" fontId="7" fillId="0" borderId="0" xfId="0" pivotButton="1" applyNumberFormat="1" applyFon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left" indent="1"/>
    </xf>
    <xf numFmtId="3" fontId="5" fillId="5" borderId="0" xfId="0" applyNumberFormat="1" applyFont="1" applyFill="1" applyAlignment="1">
      <alignment horizontal="left"/>
    </xf>
    <xf numFmtId="3" fontId="7" fillId="0" borderId="0" xfId="0" applyNumberFormat="1" applyFont="1" applyAlignment="1">
      <alignment horizontal="right"/>
    </xf>
    <xf numFmtId="0" fontId="5" fillId="4" borderId="0" xfId="0" applyFont="1" applyFill="1" applyAlignment="1">
      <alignment horizontal="right" wrapText="1"/>
    </xf>
    <xf numFmtId="0" fontId="7" fillId="4" borderId="0" xfId="0" applyFont="1" applyFill="1" applyAlignment="1">
      <alignment horizontal="left"/>
    </xf>
    <xf numFmtId="3" fontId="7" fillId="4" borderId="0" xfId="0" applyNumberFormat="1" applyFont="1" applyFill="1"/>
    <xf numFmtId="4" fontId="7" fillId="0" borderId="0" xfId="0" applyNumberFormat="1" applyFont="1"/>
    <xf numFmtId="0" fontId="5" fillId="4" borderId="0" xfId="0" applyFont="1" applyFill="1" applyAlignment="1">
      <alignment horizontal="right" vertical="distributed" wrapText="1"/>
    </xf>
    <xf numFmtId="14" fontId="7" fillId="0" borderId="0" xfId="0" applyNumberFormat="1" applyFont="1"/>
    <xf numFmtId="0" fontId="0" fillId="0" borderId="0" xfId="0" pivotButton="1"/>
    <xf numFmtId="14" fontId="0" fillId="0" borderId="0" xfId="0" applyNumberFormat="1" applyAlignment="1">
      <alignment horizontal="left"/>
    </xf>
    <xf numFmtId="49" fontId="6" fillId="2" borderId="0" xfId="0" applyNumberFormat="1" applyFont="1" applyFill="1"/>
    <xf numFmtId="3" fontId="6" fillId="2" borderId="0" xfId="0" applyNumberFormat="1" applyFont="1" applyFill="1"/>
    <xf numFmtId="3" fontId="7" fillId="0" borderId="1" xfId="0" applyNumberFormat="1" applyFont="1" applyBorder="1"/>
    <xf numFmtId="0" fontId="4" fillId="6" borderId="1" xfId="0" applyFont="1" applyFill="1" applyBorder="1" applyAlignment="1">
      <alignment wrapText="1"/>
    </xf>
    <xf numFmtId="3" fontId="4" fillId="6" borderId="1" xfId="0" applyNumberFormat="1" applyFont="1" applyFill="1" applyBorder="1" applyAlignment="1">
      <alignment horizontal="right" wrapText="1"/>
    </xf>
    <xf numFmtId="1" fontId="4" fillId="6" borderId="1" xfId="0" applyNumberFormat="1" applyFont="1" applyFill="1" applyBorder="1" applyAlignment="1">
      <alignment horizontal="right" wrapText="1"/>
    </xf>
    <xf numFmtId="0" fontId="5" fillId="6" borderId="0" xfId="0" applyFont="1" applyFill="1" applyAlignment="1">
      <alignment horizontal="right" wrapText="1"/>
    </xf>
    <xf numFmtId="164" fontId="7" fillId="0" borderId="0" xfId="0" applyNumberFormat="1" applyFont="1"/>
    <xf numFmtId="0" fontId="5" fillId="0" borderId="0" xfId="0" applyFont="1"/>
    <xf numFmtId="3" fontId="5" fillId="0" borderId="0" xfId="0" applyNumberFormat="1" applyFont="1"/>
    <xf numFmtId="164" fontId="5" fillId="0" borderId="0" xfId="0" applyNumberFormat="1" applyFont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4"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right" readingOrder="0"/>
    </dxf>
    <dxf>
      <alignment horizontal="right" readingOrder="0"/>
    </dxf>
    <dxf>
      <numFmt numFmtId="3" formatCode="#,##0"/>
    </dxf>
    <dxf>
      <font>
        <sz val="12"/>
      </font>
    </dxf>
    <dxf>
      <font>
        <name val="Calibri"/>
        <scheme val="minor"/>
      </font>
    </dxf>
    <dxf>
      <alignment horizontal="right" readingOrder="0"/>
    </dxf>
    <dxf>
      <alignment horizontal="right" readingOrder="0"/>
    </dxf>
    <dxf>
      <numFmt numFmtId="3" formatCode="#,##0"/>
    </dxf>
    <dxf>
      <font>
        <sz val="12"/>
      </font>
    </dxf>
    <dxf>
      <font>
        <name val="Calibri"/>
        <scheme val="minor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FF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99CC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2832.429761458334" createdVersion="3" refreshedVersion="3" minRefreshableVersion="3" recordCount="595">
  <cacheSource type="worksheet">
    <worksheetSource ref="A1:J596" sheet="ocupacion, ABC"/>
  </cacheSource>
  <cacheFields count="10">
    <cacheField name="Albarán" numFmtId="49">
      <sharedItems/>
    </cacheField>
    <cacheField name="Transportista" numFmtId="49">
      <sharedItems/>
    </cacheField>
    <cacheField name="origen" numFmtId="49">
      <sharedItems count="3">
        <s v="sestao"/>
        <s v="orio"/>
        <s v="vitoria"/>
      </sharedItems>
    </cacheField>
    <cacheField name="destino" numFmtId="49">
      <sharedItems count="3">
        <s v="orio"/>
        <s v="sestao"/>
        <s v="vitoria"/>
      </sharedItems>
    </cacheField>
    <cacheField name="material" numFmtId="49">
      <sharedItems/>
    </cacheField>
    <cacheField name="Kilos viaje" numFmtId="3">
      <sharedItems containsSemiMixedTypes="0" containsString="0" containsNumber="1" containsInteger="1" minValue="1295" maxValue="29940"/>
    </cacheField>
    <cacheField name="€ viaje" numFmtId="1">
      <sharedItems containsSemiMixedTypes="0" containsString="0" containsNumber="1" minValue="11.78" maxValue="392.06"/>
    </cacheField>
    <cacheField name="día" numFmtId="0">
      <sharedItems containsSemiMixedTypes="0" containsString="0" containsNumber="1" containsInteger="1" minValue="1" maxValue="31" count="31">
        <n v="7"/>
        <n v="4"/>
        <n v="20"/>
        <n v="5"/>
        <n v="19"/>
        <n v="6"/>
        <n v="14"/>
        <n v="3"/>
        <n v="28"/>
        <n v="8"/>
        <n v="10"/>
        <n v="18"/>
        <n v="11"/>
        <n v="30"/>
        <n v="26"/>
        <n v="13"/>
        <n v="27"/>
        <n v="23"/>
        <n v="22"/>
        <n v="21"/>
        <n v="17"/>
        <n v="24"/>
        <n v="1"/>
        <n v="31"/>
        <n v="16"/>
        <n v="25"/>
        <n v="12"/>
        <n v="15"/>
        <n v="29"/>
        <n v="9"/>
        <n v="2"/>
      </sharedItems>
    </cacheField>
    <cacheField name="mes" numFmtId="0">
      <sharedItems containsSemiMixedTypes="0" containsString="0" containsNumber="1" containsInteger="1" minValue="7" maxValue="10"/>
    </cacheField>
    <cacheField name="nivel ocupacion" numFmtId="0">
      <sharedItems count="5">
        <s v="A &gt; 26 ton"/>
        <s v="B, 20-26"/>
        <s v="C, 15-20"/>
        <s v="D, 10-15"/>
        <s v="E &lt;10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uario" refreshedDate="43742.594480092594" createdVersion="3" refreshedVersion="3" minRefreshableVersion="3" recordCount="595">
  <cacheSource type="worksheet">
    <worksheetSource ref="A1:P596" sheet="costos"/>
  </cacheSource>
  <cacheFields count="16">
    <cacheField name="Albarán" numFmtId="49">
      <sharedItems/>
    </cacheField>
    <cacheField name="Transportista" numFmtId="49">
      <sharedItems/>
    </cacheField>
    <cacheField name="origen" numFmtId="49">
      <sharedItems count="3">
        <s v="orio"/>
        <s v="sestao"/>
        <s v="vitoria"/>
      </sharedItems>
    </cacheField>
    <cacheField name="destino" numFmtId="49">
      <sharedItems count="3">
        <s v="sestao"/>
        <s v="orio"/>
        <s v="vitoria"/>
      </sharedItems>
    </cacheField>
    <cacheField name="material" numFmtId="49">
      <sharedItems/>
    </cacheField>
    <cacheField name="Kilos viaje" numFmtId="3">
      <sharedItems containsSemiMixedTypes="0" containsString="0" containsNumber="1" containsInteger="1" minValue="1295" maxValue="29940"/>
    </cacheField>
    <cacheField name="€ viaje" numFmtId="1">
      <sharedItems containsSemiMixedTypes="0" containsString="0" containsNumber="1" minValue="11.78" maxValue="392.06"/>
    </cacheField>
    <cacheField name="día" numFmtId="0">
      <sharedItems containsSemiMixedTypes="0" containsString="0" containsNumber="1" containsInteger="1" minValue="1" maxValue="31"/>
    </cacheField>
    <cacheField name="mes" numFmtId="0">
      <sharedItems containsSemiMixedTypes="0" containsString="0" containsNumber="1" containsInteger="1" minValue="7" maxValue="10"/>
    </cacheField>
    <cacheField name="kilome-traje" numFmtId="0">
      <sharedItems containsSemiMixedTypes="0" containsString="0" containsNumber="1" containsInteger="1" minValue="73" maxValue="85"/>
    </cacheField>
    <cacheField name="€ km teorico" numFmtId="0">
      <sharedItems containsSemiMixedTypes="0" containsString="0" containsNumber="1" minValue="0.14000000000000001" maxValue="4.6100000000000003"/>
    </cacheField>
    <cacheField name="€ ton teorico" numFmtId="0">
      <sharedItems containsSemiMixedTypes="0" containsString="0" containsNumber="1" minValue="5.97" maxValue="9.1"/>
    </cacheField>
    <cacheField name="€/ton (real)" numFmtId="4">
      <sharedItems containsSemiMixedTypes="0" containsString="0" containsNumber="1" minValue="4.78" maxValue="15.43"/>
    </cacheField>
    <cacheField name="costo teórico" numFmtId="3">
      <sharedItems containsSemiMixedTypes="0" containsString="0" containsNumber="1" containsInteger="1" minValue="12" maxValue="272"/>
    </cacheField>
    <cacheField name=" real - teorico" numFmtId="164">
      <sharedItems containsSemiMixedTypes="0" containsString="0" containsNumber="1" minValue="-122.30000000000001" maxValue="151.39999999999998"/>
    </cacheField>
    <cacheField name="fecha" numFmtId="14">
      <sharedItems containsSemiMixedTypes="0" containsNonDate="0" containsDate="1" containsString="0" minDate="2019-07-03T00:00:00" maxDate="2019-11-01T00:00:00" count="70">
        <d v="2019-07-03T00:00:00"/>
        <d v="2019-07-04T00:00:00"/>
        <d v="2019-07-05T00:00:00"/>
        <d v="2019-07-06T00:00:00"/>
        <d v="2019-07-07T00:00:00"/>
        <d v="2019-07-10T00:00:00"/>
        <d v="2019-07-11T00:00:00"/>
        <d v="2019-07-12T00:00:00"/>
        <d v="2019-07-13T00:00:00"/>
        <d v="2019-07-14T00:00:00"/>
        <d v="2019-07-17T00:00:00"/>
        <d v="2019-07-18T00:00:00"/>
        <d v="2019-07-19T00:00:00"/>
        <d v="2019-07-20T00:00:00"/>
        <d v="2019-07-21T00:00:00"/>
        <d v="2019-07-24T00:00:00"/>
        <d v="2019-07-26T00:00:00"/>
        <d v="2019-07-27T00:00:00"/>
        <d v="2019-08-21T00:00:00"/>
        <d v="2019-08-22T00:00:00"/>
        <d v="2019-08-23T00:00:00"/>
        <d v="2019-08-24T00:00:00"/>
        <d v="2019-08-25T00:00:00"/>
        <d v="2019-08-28T00:00:00"/>
        <d v="2019-08-29T00:00:00"/>
        <d v="2019-08-30T00:00:00"/>
        <d v="2019-08-31T00:00:00"/>
        <d v="2019-09-01T00:00:00"/>
        <d v="2019-09-04T00:00:00"/>
        <d v="2019-09-05T00:00:00"/>
        <d v="2019-09-06T00:00:00"/>
        <d v="2019-09-07T00:00:00"/>
        <d v="2019-09-08T00:00:00"/>
        <d v="2019-09-11T00:00:00"/>
        <d v="2019-09-12T00:00:00"/>
        <d v="2019-09-13T00:00:00"/>
        <d v="2019-09-14T00:00:00"/>
        <d v="2019-09-15T00:00:00"/>
        <d v="2019-09-18T00:00:00"/>
        <d v="2019-09-19T00:00:00"/>
        <d v="2019-09-20T00:00:00"/>
        <d v="2019-09-21T00:00:00"/>
        <d v="2019-09-22T00:00:00"/>
        <d v="2019-09-25T00:00:00"/>
        <d v="2019-09-26T00:00:00"/>
        <d v="2019-09-27T00:00:00"/>
        <d v="2019-09-28T00:00:00"/>
        <d v="2019-09-29T00:00:00"/>
        <d v="2019-10-02T00:00:00"/>
        <d v="2019-10-03T00:00:00"/>
        <d v="2019-10-04T00:00:00"/>
        <d v="2019-10-05T00:00:00"/>
        <d v="2019-10-06T00:00:00"/>
        <d v="2019-10-09T00:00:00"/>
        <d v="2019-10-10T00:00:00"/>
        <d v="2019-10-11T00:00:00"/>
        <d v="2019-10-13T00:00:00"/>
        <d v="2019-10-16T00:00:00"/>
        <d v="2019-10-17T00:00:00"/>
        <d v="2019-10-18T00:00:00"/>
        <d v="2019-10-19T00:00:00"/>
        <d v="2019-10-20T00:00:00"/>
        <d v="2019-10-23T00:00:00"/>
        <d v="2019-10-24T00:00:00"/>
        <d v="2019-10-25T00:00:00"/>
        <d v="2019-10-26T00:00:00"/>
        <d v="2019-10-27T00:00:00"/>
        <d v="2019-10-28T00:00:00"/>
        <d v="2019-10-30T00:00:00"/>
        <d v="2019-10-31T00:00: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5">
  <r>
    <s v="51062"/>
    <s v="albiol"/>
    <x v="0"/>
    <x v="0"/>
    <s v="maquilas"/>
    <n v="29940"/>
    <n v="149.69999999999999"/>
    <x v="0"/>
    <n v="7"/>
    <x v="0"/>
  </r>
  <r>
    <s v="50839"/>
    <s v="albiol"/>
    <x v="0"/>
    <x v="0"/>
    <s v="maquilas"/>
    <n v="29020"/>
    <n v="145.1"/>
    <x v="1"/>
    <n v="7"/>
    <x v="0"/>
  </r>
  <r>
    <s v="51585"/>
    <s v="albiol"/>
    <x v="0"/>
    <x v="0"/>
    <s v="maquilas"/>
    <n v="28780"/>
    <n v="143.9"/>
    <x v="2"/>
    <n v="7"/>
    <x v="0"/>
  </r>
  <r>
    <s v="52074"/>
    <s v="albiol"/>
    <x v="1"/>
    <x v="1"/>
    <s v="palanquilla / tocho"/>
    <n v="28700"/>
    <n v="251.13"/>
    <x v="3"/>
    <n v="9"/>
    <x v="0"/>
  </r>
  <r>
    <s v="52832"/>
    <s v="albiol"/>
    <x v="1"/>
    <x v="1"/>
    <s v="palanquilla / tocho"/>
    <n v="28600"/>
    <n v="250.25"/>
    <x v="4"/>
    <n v="9"/>
    <x v="0"/>
  </r>
  <r>
    <s v="54185"/>
    <s v="carvol"/>
    <x v="2"/>
    <x v="1"/>
    <s v="maquilas"/>
    <n v="28560"/>
    <n v="170.5"/>
    <x v="2"/>
    <n v="10"/>
    <x v="0"/>
  </r>
  <r>
    <s v="51053"/>
    <s v="albiol"/>
    <x v="1"/>
    <x v="1"/>
    <s v="maquilas"/>
    <n v="28520"/>
    <n v="249.55"/>
    <x v="5"/>
    <n v="7"/>
    <x v="0"/>
  </r>
  <r>
    <s v="51408"/>
    <s v="albiol"/>
    <x v="1"/>
    <x v="1"/>
    <s v="palanquilla / tocho"/>
    <n v="28340"/>
    <n v="247.98"/>
    <x v="6"/>
    <n v="7"/>
    <x v="0"/>
  </r>
  <r>
    <s v="50807"/>
    <s v="albiol"/>
    <x v="1"/>
    <x v="1"/>
    <s v="palanquilla / tocho"/>
    <n v="28320"/>
    <n v="247.8"/>
    <x v="7"/>
    <n v="7"/>
    <x v="0"/>
  </r>
  <r>
    <s v="51765"/>
    <s v="albiol"/>
    <x v="1"/>
    <x v="1"/>
    <s v="palanquilla / tocho"/>
    <n v="28300"/>
    <n v="247.63"/>
    <x v="8"/>
    <n v="8"/>
    <x v="0"/>
  </r>
  <r>
    <s v="52223"/>
    <s v="albiol"/>
    <x v="1"/>
    <x v="1"/>
    <s v="palanquilla / tocho"/>
    <n v="28300"/>
    <n v="247.63"/>
    <x v="9"/>
    <n v="9"/>
    <x v="0"/>
  </r>
  <r>
    <s v="52221"/>
    <s v="albiol"/>
    <x v="1"/>
    <x v="1"/>
    <s v="palanquilla / tocho"/>
    <n v="28240"/>
    <n v="247.1"/>
    <x v="9"/>
    <n v="9"/>
    <x v="0"/>
  </r>
  <r>
    <s v="51146"/>
    <s v="albiol"/>
    <x v="1"/>
    <x v="1"/>
    <s v="palanquilla / tocho"/>
    <n v="28200"/>
    <n v="246.75"/>
    <x v="10"/>
    <n v="7"/>
    <x v="0"/>
  </r>
  <r>
    <s v="54039"/>
    <s v="carvol"/>
    <x v="2"/>
    <x v="1"/>
    <s v="maquilas"/>
    <n v="28180"/>
    <n v="168.23"/>
    <x v="11"/>
    <n v="10"/>
    <x v="0"/>
  </r>
  <r>
    <s v="50766"/>
    <s v="albiol"/>
    <x v="0"/>
    <x v="0"/>
    <s v="maquilas"/>
    <n v="28150"/>
    <n v="140.75"/>
    <x v="7"/>
    <n v="7"/>
    <x v="0"/>
  </r>
  <r>
    <s v="52114"/>
    <s v="albiol"/>
    <x v="1"/>
    <x v="1"/>
    <s v="palanquilla / tocho"/>
    <n v="28140"/>
    <n v="246.23"/>
    <x v="0"/>
    <n v="9"/>
    <x v="0"/>
  </r>
  <r>
    <s v="54184"/>
    <s v="albiol"/>
    <x v="1"/>
    <x v="1"/>
    <s v="palanquilla / tocho"/>
    <n v="28140"/>
    <n v="246.23"/>
    <x v="2"/>
    <n v="10"/>
    <x v="0"/>
  </r>
  <r>
    <s v="51971"/>
    <s v="albiol"/>
    <x v="0"/>
    <x v="0"/>
    <s v="maquilas"/>
    <n v="28100"/>
    <n v="140.5"/>
    <x v="1"/>
    <n v="9"/>
    <x v="0"/>
  </r>
  <r>
    <s v="52235"/>
    <s v="albiol"/>
    <x v="1"/>
    <x v="1"/>
    <s v="palanquilla / tocho"/>
    <n v="28000"/>
    <n v="245"/>
    <x v="12"/>
    <n v="9"/>
    <x v="0"/>
  </r>
  <r>
    <s v="51816"/>
    <s v="albiol"/>
    <x v="1"/>
    <x v="1"/>
    <s v="palanquilla / tocho"/>
    <n v="27980"/>
    <n v="244.83"/>
    <x v="13"/>
    <n v="8"/>
    <x v="0"/>
  </r>
  <r>
    <s v="53076"/>
    <s v="albiol"/>
    <x v="1"/>
    <x v="1"/>
    <s v="palanquilla / tocho"/>
    <n v="27980"/>
    <n v="244.83"/>
    <x v="14"/>
    <n v="9"/>
    <x v="0"/>
  </r>
  <r>
    <s v="53382"/>
    <s v="albiol"/>
    <x v="1"/>
    <x v="1"/>
    <s v="palanquilla / tocho"/>
    <n v="27980"/>
    <n v="244.83"/>
    <x v="7"/>
    <n v="10"/>
    <x v="0"/>
  </r>
  <r>
    <s v="50769"/>
    <s v="albiol"/>
    <x v="1"/>
    <x v="1"/>
    <s v="palanquilla / tocho"/>
    <n v="27975"/>
    <n v="244.78"/>
    <x v="7"/>
    <n v="7"/>
    <x v="0"/>
  </r>
  <r>
    <s v="53415"/>
    <s v="albiol"/>
    <x v="1"/>
    <x v="1"/>
    <s v="palanquilla / tocho"/>
    <n v="27932"/>
    <n v="244.41"/>
    <x v="1"/>
    <n v="10"/>
    <x v="0"/>
  </r>
  <r>
    <s v="52592"/>
    <s v="albiol"/>
    <x v="1"/>
    <x v="1"/>
    <s v="palanquilla / tocho"/>
    <n v="27930"/>
    <n v="244.39"/>
    <x v="15"/>
    <n v="9"/>
    <x v="0"/>
  </r>
  <r>
    <s v="52550"/>
    <s v="albiol"/>
    <x v="1"/>
    <x v="1"/>
    <s v="palanquilla / tocho"/>
    <n v="27920"/>
    <n v="244.3"/>
    <x v="15"/>
    <n v="9"/>
    <x v="0"/>
  </r>
  <r>
    <s v="52109"/>
    <s v="albiol"/>
    <x v="1"/>
    <x v="1"/>
    <s v="palanquilla / tocho"/>
    <n v="27910"/>
    <n v="244.21"/>
    <x v="5"/>
    <n v="9"/>
    <x v="0"/>
  </r>
  <r>
    <s v="52805"/>
    <s v="albiol"/>
    <x v="2"/>
    <x v="1"/>
    <s v="maquilas"/>
    <n v="27905"/>
    <n v="166.59"/>
    <x v="11"/>
    <n v="9"/>
    <x v="0"/>
  </r>
  <r>
    <s v="52237"/>
    <s v="albiol"/>
    <x v="1"/>
    <x v="1"/>
    <s v="palanquilla / tocho"/>
    <n v="27844"/>
    <n v="243.64"/>
    <x v="12"/>
    <n v="9"/>
    <x v="0"/>
  </r>
  <r>
    <s v="53144"/>
    <s v="albiol"/>
    <x v="1"/>
    <x v="1"/>
    <s v="palanquilla / tocho"/>
    <n v="27780"/>
    <n v="243.08"/>
    <x v="16"/>
    <n v="9"/>
    <x v="0"/>
  </r>
  <r>
    <s v="53440"/>
    <s v="albiol"/>
    <x v="1"/>
    <x v="1"/>
    <s v="palanquilla / tocho"/>
    <n v="27700"/>
    <n v="242.38"/>
    <x v="1"/>
    <n v="10"/>
    <x v="0"/>
  </r>
  <r>
    <s v="52115"/>
    <s v="albiol"/>
    <x v="1"/>
    <x v="1"/>
    <s v="palanquilla / tocho"/>
    <n v="27680"/>
    <n v="242.2"/>
    <x v="0"/>
    <n v="9"/>
    <x v="0"/>
  </r>
  <r>
    <s v="53074"/>
    <s v="albiol"/>
    <x v="1"/>
    <x v="1"/>
    <s v="palanquilla / tocho"/>
    <n v="27660"/>
    <n v="242.03"/>
    <x v="14"/>
    <n v="9"/>
    <x v="0"/>
  </r>
  <r>
    <s v="54091"/>
    <s v="carvol"/>
    <x v="2"/>
    <x v="1"/>
    <s v="maquilas"/>
    <n v="27660"/>
    <n v="165.13"/>
    <x v="4"/>
    <n v="10"/>
    <x v="0"/>
  </r>
  <r>
    <s v="54200"/>
    <s v="albiol"/>
    <x v="1"/>
    <x v="1"/>
    <s v="palanquilla / tocho"/>
    <n v="27640"/>
    <n v="241.85"/>
    <x v="17"/>
    <n v="10"/>
    <x v="0"/>
  </r>
  <r>
    <s v="53216"/>
    <s v="albiol"/>
    <x v="1"/>
    <x v="1"/>
    <s v="palanquilla / tocho"/>
    <n v="27560"/>
    <n v="241.15"/>
    <x v="8"/>
    <n v="9"/>
    <x v="0"/>
  </r>
  <r>
    <s v="54108"/>
    <s v="albiol"/>
    <x v="1"/>
    <x v="1"/>
    <s v="palanquilla / tocho"/>
    <n v="27560"/>
    <n v="241.15"/>
    <x v="4"/>
    <n v="10"/>
    <x v="0"/>
  </r>
  <r>
    <s v="50982"/>
    <s v="carvol"/>
    <x v="2"/>
    <x v="1"/>
    <s v="maquilas"/>
    <n v="27560"/>
    <n v="164.53"/>
    <x v="3"/>
    <n v="7"/>
    <x v="0"/>
  </r>
  <r>
    <s v="51465"/>
    <s v="albiol"/>
    <x v="0"/>
    <x v="0"/>
    <s v="maquilas"/>
    <n v="27560"/>
    <n v="137.80000000000001"/>
    <x v="11"/>
    <n v="7"/>
    <x v="0"/>
  </r>
  <r>
    <s v="51117"/>
    <s v="albiol"/>
    <x v="1"/>
    <x v="1"/>
    <s v="palanquilla / tocho"/>
    <n v="27540"/>
    <n v="240.98"/>
    <x v="10"/>
    <n v="7"/>
    <x v="0"/>
  </r>
  <r>
    <s v="53142"/>
    <s v="albiol"/>
    <x v="1"/>
    <x v="1"/>
    <s v="palanquilla / tocho"/>
    <n v="27520"/>
    <n v="240.8"/>
    <x v="16"/>
    <n v="9"/>
    <x v="0"/>
  </r>
  <r>
    <s v="53549"/>
    <s v="albiol"/>
    <x v="1"/>
    <x v="1"/>
    <s v="palanquilla / tocho"/>
    <n v="27520"/>
    <n v="240.8"/>
    <x v="5"/>
    <n v="10"/>
    <x v="0"/>
  </r>
  <r>
    <s v="52939"/>
    <s v="albiol"/>
    <x v="1"/>
    <x v="1"/>
    <s v="palanquilla / tocho"/>
    <n v="27480"/>
    <n v="240.45"/>
    <x v="18"/>
    <n v="9"/>
    <x v="0"/>
  </r>
  <r>
    <s v="53439"/>
    <s v="albiol"/>
    <x v="1"/>
    <x v="1"/>
    <s v="palanquilla / tocho"/>
    <n v="27480"/>
    <n v="240.45"/>
    <x v="1"/>
    <n v="10"/>
    <x v="0"/>
  </r>
  <r>
    <s v="51636"/>
    <s v="albiol"/>
    <x v="0"/>
    <x v="0"/>
    <s v="maquilas"/>
    <n v="27480"/>
    <n v="137.4"/>
    <x v="19"/>
    <n v="7"/>
    <x v="0"/>
  </r>
  <r>
    <s v="51733"/>
    <s v="albiol"/>
    <x v="0"/>
    <x v="0"/>
    <s v="maquilas"/>
    <n v="27480"/>
    <n v="137.4"/>
    <x v="8"/>
    <n v="8"/>
    <x v="0"/>
  </r>
  <r>
    <s v="52940"/>
    <s v="albiol"/>
    <x v="1"/>
    <x v="1"/>
    <s v="palanquilla / tocho"/>
    <n v="27440"/>
    <n v="240.1"/>
    <x v="18"/>
    <n v="9"/>
    <x v="0"/>
  </r>
  <r>
    <s v="50810"/>
    <s v="albiol"/>
    <x v="1"/>
    <x v="1"/>
    <s v="palanquilla / tocho"/>
    <n v="27420"/>
    <n v="239.93"/>
    <x v="7"/>
    <n v="7"/>
    <x v="0"/>
  </r>
  <r>
    <s v="51640"/>
    <s v="albiol"/>
    <x v="1"/>
    <x v="1"/>
    <s v="palanquilla / tocho"/>
    <n v="27400"/>
    <n v="239.75"/>
    <x v="19"/>
    <n v="7"/>
    <x v="0"/>
  </r>
  <r>
    <s v="53526"/>
    <s v="albiol"/>
    <x v="1"/>
    <x v="1"/>
    <s v="palanquilla / tocho"/>
    <n v="27400"/>
    <n v="239.75"/>
    <x v="5"/>
    <n v="10"/>
    <x v="0"/>
  </r>
  <r>
    <s v="51027"/>
    <s v="transkgs"/>
    <x v="2"/>
    <x v="1"/>
    <s v="maquilas"/>
    <n v="27400"/>
    <n v="130.97"/>
    <x v="5"/>
    <n v="7"/>
    <x v="0"/>
  </r>
  <r>
    <s v="50765"/>
    <s v="albiol"/>
    <x v="0"/>
    <x v="0"/>
    <s v="maquilas"/>
    <n v="27380"/>
    <n v="136.9"/>
    <x v="7"/>
    <n v="7"/>
    <x v="0"/>
  </r>
  <r>
    <s v="51413"/>
    <s v="albiol"/>
    <x v="1"/>
    <x v="1"/>
    <s v="palanquilla / tocho"/>
    <n v="27360"/>
    <n v="239.4"/>
    <x v="20"/>
    <n v="7"/>
    <x v="0"/>
  </r>
  <r>
    <s v="54236"/>
    <s v="albiol"/>
    <x v="1"/>
    <x v="1"/>
    <s v="palanquilla / tocho"/>
    <n v="27360"/>
    <n v="239.4"/>
    <x v="21"/>
    <n v="10"/>
    <x v="0"/>
  </r>
  <r>
    <s v="51925"/>
    <s v="albiol"/>
    <x v="1"/>
    <x v="1"/>
    <s v="palanquilla / tocho"/>
    <n v="27322"/>
    <n v="239.07"/>
    <x v="22"/>
    <n v="9"/>
    <x v="0"/>
  </r>
  <r>
    <s v="50844"/>
    <s v="albiol"/>
    <x v="1"/>
    <x v="1"/>
    <s v="palanquilla / tocho"/>
    <n v="27320"/>
    <n v="239.05"/>
    <x v="1"/>
    <n v="7"/>
    <x v="0"/>
  </r>
  <r>
    <s v="51416"/>
    <s v="albiol"/>
    <x v="1"/>
    <x v="1"/>
    <s v="palanquilla / tocho"/>
    <n v="27300"/>
    <n v="238.88"/>
    <x v="20"/>
    <n v="7"/>
    <x v="0"/>
  </r>
  <r>
    <s v="51861"/>
    <s v="albiol"/>
    <x v="0"/>
    <x v="0"/>
    <s v="maquilas"/>
    <n v="27300"/>
    <n v="136.5"/>
    <x v="23"/>
    <n v="8"/>
    <x v="0"/>
  </r>
  <r>
    <s v="54346"/>
    <s v="albiol"/>
    <x v="1"/>
    <x v="1"/>
    <s v="palanquilla / tocho"/>
    <n v="27280"/>
    <n v="238.7"/>
    <x v="14"/>
    <n v="10"/>
    <x v="0"/>
  </r>
  <r>
    <s v="53683"/>
    <s v="albiol"/>
    <x v="0"/>
    <x v="0"/>
    <s v="maquilas"/>
    <n v="27280"/>
    <n v="136.4"/>
    <x v="10"/>
    <n v="10"/>
    <x v="0"/>
  </r>
  <r>
    <s v="54037"/>
    <s v="albiol"/>
    <x v="1"/>
    <x v="1"/>
    <s v="palanquilla / tocho"/>
    <n v="27240"/>
    <n v="238.35"/>
    <x v="11"/>
    <n v="10"/>
    <x v="0"/>
  </r>
  <r>
    <s v="51063"/>
    <s v="albiol"/>
    <x v="0"/>
    <x v="0"/>
    <s v="maquilas"/>
    <n v="27240"/>
    <n v="136.19999999999999"/>
    <x v="0"/>
    <n v="7"/>
    <x v="0"/>
  </r>
  <r>
    <s v="51108"/>
    <s v="albiol"/>
    <x v="0"/>
    <x v="0"/>
    <s v="maquilas"/>
    <n v="27224"/>
    <n v="136.12"/>
    <x v="10"/>
    <n v="7"/>
    <x v="0"/>
  </r>
  <r>
    <s v="54232"/>
    <s v="torre"/>
    <x v="1"/>
    <x v="1"/>
    <s v="palanquilla / tocho"/>
    <n v="27220"/>
    <n v="247.7"/>
    <x v="17"/>
    <n v="10"/>
    <x v="0"/>
  </r>
  <r>
    <s v="53853"/>
    <s v="albiol"/>
    <x v="0"/>
    <x v="0"/>
    <s v="maquilas"/>
    <n v="27220"/>
    <n v="136.1"/>
    <x v="24"/>
    <n v="10"/>
    <x v="0"/>
  </r>
  <r>
    <s v="53981"/>
    <s v="torre"/>
    <x v="1"/>
    <x v="1"/>
    <s v="palanquilla / tocho"/>
    <n v="27200"/>
    <n v="247.52"/>
    <x v="20"/>
    <n v="10"/>
    <x v="0"/>
  </r>
  <r>
    <s v="51168"/>
    <s v="carvol"/>
    <x v="2"/>
    <x v="1"/>
    <s v="maquilas"/>
    <n v="27180"/>
    <n v="162.26"/>
    <x v="12"/>
    <n v="7"/>
    <x v="0"/>
  </r>
  <r>
    <s v="51491"/>
    <s v="albiol"/>
    <x v="1"/>
    <x v="1"/>
    <s v="palanquilla / tocho"/>
    <n v="27130"/>
    <n v="237.39"/>
    <x v="11"/>
    <n v="7"/>
    <x v="0"/>
  </r>
  <r>
    <s v="51169"/>
    <s v="carvol"/>
    <x v="2"/>
    <x v="1"/>
    <s v="maquilas"/>
    <n v="27120"/>
    <n v="161.91"/>
    <x v="12"/>
    <n v="7"/>
    <x v="0"/>
  </r>
  <r>
    <s v="51766"/>
    <s v="albiol"/>
    <x v="1"/>
    <x v="1"/>
    <s v="palanquilla / tocho"/>
    <n v="27100"/>
    <n v="237.13"/>
    <x v="8"/>
    <n v="8"/>
    <x v="0"/>
  </r>
  <r>
    <s v="52084"/>
    <s v="albiol"/>
    <x v="1"/>
    <x v="1"/>
    <s v="palanquilla / tocho"/>
    <n v="27080"/>
    <n v="236.95"/>
    <x v="5"/>
    <n v="9"/>
    <x v="0"/>
  </r>
  <r>
    <s v="52644"/>
    <s v="albiol"/>
    <x v="1"/>
    <x v="1"/>
    <s v="palanquilla / tocho"/>
    <n v="27080"/>
    <n v="236.95"/>
    <x v="6"/>
    <n v="9"/>
    <x v="0"/>
  </r>
  <r>
    <s v="52993"/>
    <s v="albiol"/>
    <x v="1"/>
    <x v="1"/>
    <s v="palanquilla / tocho"/>
    <n v="27080"/>
    <n v="236.95"/>
    <x v="25"/>
    <n v="9"/>
    <x v="0"/>
  </r>
  <r>
    <s v="52782"/>
    <s v="albiol"/>
    <x v="1"/>
    <x v="1"/>
    <s v="palanquilla / tocho"/>
    <n v="27060"/>
    <n v="236.78"/>
    <x v="11"/>
    <n v="9"/>
    <x v="0"/>
  </r>
  <r>
    <s v="53751"/>
    <s v="albiol"/>
    <x v="1"/>
    <x v="1"/>
    <s v="palanquilla / tocho"/>
    <n v="27060"/>
    <n v="236.78"/>
    <x v="12"/>
    <n v="10"/>
    <x v="0"/>
  </r>
  <r>
    <s v="53780"/>
    <s v="albiol"/>
    <x v="1"/>
    <x v="1"/>
    <s v="palanquilla / tocho"/>
    <n v="27060"/>
    <n v="236.78"/>
    <x v="12"/>
    <n v="10"/>
    <x v="0"/>
  </r>
  <r>
    <s v="54253"/>
    <s v="albiol"/>
    <x v="1"/>
    <x v="1"/>
    <s v="palanquilla / tocho"/>
    <n v="27060"/>
    <n v="236.78"/>
    <x v="21"/>
    <n v="10"/>
    <x v="0"/>
  </r>
  <r>
    <s v="54090"/>
    <s v="trankim"/>
    <x v="2"/>
    <x v="1"/>
    <s v="maquilas"/>
    <n v="27060"/>
    <n v="161.55000000000001"/>
    <x v="4"/>
    <n v="10"/>
    <x v="0"/>
  </r>
  <r>
    <s v="52301"/>
    <s v="albiol"/>
    <x v="1"/>
    <x v="1"/>
    <s v="palanquilla / tocho"/>
    <n v="27038"/>
    <n v="236.58"/>
    <x v="26"/>
    <n v="9"/>
    <x v="0"/>
  </r>
  <r>
    <s v="54323"/>
    <s v="albiol"/>
    <x v="1"/>
    <x v="1"/>
    <s v="palanquilla / tocho"/>
    <n v="27023"/>
    <n v="236.45"/>
    <x v="25"/>
    <n v="10"/>
    <x v="0"/>
  </r>
  <r>
    <s v="51588"/>
    <s v="albiol"/>
    <x v="1"/>
    <x v="1"/>
    <s v="palanquilla / tocho"/>
    <n v="27010"/>
    <n v="236.34"/>
    <x v="2"/>
    <n v="7"/>
    <x v="0"/>
  </r>
  <r>
    <s v="54399"/>
    <s v="albiol"/>
    <x v="1"/>
    <x v="1"/>
    <s v="palanquilla / tocho"/>
    <n v="27000"/>
    <n v="236.25"/>
    <x v="16"/>
    <n v="10"/>
    <x v="0"/>
  </r>
  <r>
    <s v="52547"/>
    <s v="albiol"/>
    <x v="0"/>
    <x v="0"/>
    <s v="maquilas"/>
    <n v="27000"/>
    <n v="135"/>
    <x v="15"/>
    <n v="9"/>
    <x v="0"/>
  </r>
  <r>
    <s v="52747"/>
    <s v="carvol"/>
    <x v="2"/>
    <x v="1"/>
    <s v="maquilas"/>
    <n v="26980"/>
    <n v="161.07"/>
    <x v="27"/>
    <n v="9"/>
    <x v="0"/>
  </r>
  <r>
    <s v="52039"/>
    <s v="albiol"/>
    <x v="0"/>
    <x v="0"/>
    <s v="maquilas"/>
    <n v="26980"/>
    <n v="134.9"/>
    <x v="3"/>
    <n v="9"/>
    <x v="0"/>
  </r>
  <r>
    <s v="53236"/>
    <s v="albiol"/>
    <x v="1"/>
    <x v="1"/>
    <s v="palanquilla / tocho"/>
    <n v="26960"/>
    <n v="235.9"/>
    <x v="28"/>
    <n v="9"/>
    <x v="0"/>
  </r>
  <r>
    <s v="51159"/>
    <s v="carvol"/>
    <x v="2"/>
    <x v="1"/>
    <s v="maquilas"/>
    <n v="26960"/>
    <n v="160.94999999999999"/>
    <x v="10"/>
    <n v="7"/>
    <x v="0"/>
  </r>
  <r>
    <s v="52754"/>
    <s v="albiol"/>
    <x v="0"/>
    <x v="0"/>
    <s v="maquilas"/>
    <n v="26940"/>
    <n v="134.69999999999999"/>
    <x v="11"/>
    <n v="9"/>
    <x v="0"/>
  </r>
  <r>
    <s v="54230"/>
    <s v="torre"/>
    <x v="1"/>
    <x v="1"/>
    <s v="palanquilla / tocho"/>
    <n v="26920"/>
    <n v="244.97"/>
    <x v="17"/>
    <n v="10"/>
    <x v="0"/>
  </r>
  <r>
    <s v="51206"/>
    <s v="albiol"/>
    <x v="1"/>
    <x v="1"/>
    <s v="palanquilla / tocho"/>
    <n v="26920"/>
    <n v="235.55"/>
    <x v="12"/>
    <n v="7"/>
    <x v="0"/>
  </r>
  <r>
    <s v="51314"/>
    <s v="albiol"/>
    <x v="1"/>
    <x v="1"/>
    <s v="palanquilla / tocho"/>
    <n v="26920"/>
    <n v="235.55"/>
    <x v="15"/>
    <n v="7"/>
    <x v="0"/>
  </r>
  <r>
    <s v="51589"/>
    <s v="albiol"/>
    <x v="1"/>
    <x v="1"/>
    <s v="palanquilla / tocho"/>
    <n v="26920"/>
    <n v="235.55"/>
    <x v="2"/>
    <n v="7"/>
    <x v="0"/>
  </r>
  <r>
    <s v="53944"/>
    <s v="albiol"/>
    <x v="1"/>
    <x v="1"/>
    <s v="palanquilla / tocho"/>
    <n v="26920"/>
    <n v="235.55"/>
    <x v="20"/>
    <n v="10"/>
    <x v="0"/>
  </r>
  <r>
    <s v="51817"/>
    <s v="albiol"/>
    <x v="1"/>
    <x v="1"/>
    <s v="palanquilla / tocho"/>
    <n v="26900"/>
    <n v="235.38"/>
    <x v="13"/>
    <n v="8"/>
    <x v="0"/>
  </r>
  <r>
    <s v="54187"/>
    <s v="trankim"/>
    <x v="2"/>
    <x v="1"/>
    <s v="maquilas"/>
    <n v="26880"/>
    <n v="160.47"/>
    <x v="2"/>
    <n v="10"/>
    <x v="0"/>
  </r>
  <r>
    <s v="53945"/>
    <s v="albiol"/>
    <x v="1"/>
    <x v="1"/>
    <s v="palanquilla / tocho"/>
    <n v="26860"/>
    <n v="235.03"/>
    <x v="20"/>
    <n v="10"/>
    <x v="0"/>
  </r>
  <r>
    <s v="52548"/>
    <s v="albiol"/>
    <x v="0"/>
    <x v="0"/>
    <s v="maquilas"/>
    <n v="26860"/>
    <n v="134.30000000000001"/>
    <x v="15"/>
    <n v="9"/>
    <x v="0"/>
  </r>
  <r>
    <s v="53237"/>
    <s v="albiol"/>
    <x v="1"/>
    <x v="1"/>
    <s v="palanquilla / tocho"/>
    <n v="26840"/>
    <n v="234.85"/>
    <x v="28"/>
    <n v="9"/>
    <x v="0"/>
  </r>
  <r>
    <s v="52813"/>
    <s v="carvol"/>
    <x v="2"/>
    <x v="1"/>
    <s v="maquilas"/>
    <n v="26840"/>
    <n v="160.22999999999999"/>
    <x v="11"/>
    <n v="9"/>
    <x v="0"/>
  </r>
  <r>
    <s v="50847"/>
    <s v="albiol"/>
    <x v="1"/>
    <x v="1"/>
    <s v="palanquilla / tocho"/>
    <n v="26820"/>
    <n v="234.68"/>
    <x v="1"/>
    <n v="7"/>
    <x v="0"/>
  </r>
  <r>
    <s v="52990"/>
    <s v="transkgs"/>
    <x v="2"/>
    <x v="1"/>
    <s v="maquilas"/>
    <n v="26820"/>
    <n v="160.12"/>
    <x v="18"/>
    <n v="9"/>
    <x v="0"/>
  </r>
  <r>
    <s v="52233"/>
    <s v="albiol"/>
    <x v="0"/>
    <x v="0"/>
    <s v="maquilas"/>
    <n v="26820"/>
    <n v="134.1"/>
    <x v="12"/>
    <n v="9"/>
    <x v="0"/>
  </r>
  <r>
    <s v="53915"/>
    <s v="albiol"/>
    <x v="0"/>
    <x v="0"/>
    <s v="maquilas"/>
    <n v="26820"/>
    <n v="134.1"/>
    <x v="20"/>
    <n v="10"/>
    <x v="0"/>
  </r>
  <r>
    <s v="52300"/>
    <s v="albiol"/>
    <x v="1"/>
    <x v="1"/>
    <s v="palanquilla / tocho"/>
    <n v="26815"/>
    <n v="234.63"/>
    <x v="26"/>
    <n v="9"/>
    <x v="0"/>
  </r>
  <r>
    <s v="50986"/>
    <s v="albiol"/>
    <x v="0"/>
    <x v="0"/>
    <s v="maquilas"/>
    <n v="26804"/>
    <n v="134.02000000000001"/>
    <x v="5"/>
    <n v="7"/>
    <x v="0"/>
  </r>
  <r>
    <s v="52220"/>
    <s v="transcar"/>
    <x v="1"/>
    <x v="1"/>
    <s v="maquilas"/>
    <n v="26800"/>
    <n v="243.88"/>
    <x v="9"/>
    <n v="9"/>
    <x v="0"/>
  </r>
  <r>
    <s v="51981"/>
    <s v="albiol"/>
    <x v="1"/>
    <x v="1"/>
    <s v="palanquilla / tocho"/>
    <n v="26800"/>
    <n v="234.5"/>
    <x v="1"/>
    <n v="9"/>
    <x v="0"/>
  </r>
  <r>
    <s v="54183"/>
    <s v="albiol"/>
    <x v="1"/>
    <x v="1"/>
    <s v="palanquilla / tocho"/>
    <n v="26800"/>
    <n v="234.5"/>
    <x v="2"/>
    <n v="10"/>
    <x v="0"/>
  </r>
  <r>
    <s v="52277"/>
    <s v="albiol"/>
    <x v="0"/>
    <x v="0"/>
    <s v="maquilas"/>
    <n v="26800"/>
    <n v="134"/>
    <x v="26"/>
    <n v="9"/>
    <x v="0"/>
  </r>
  <r>
    <s v="51464"/>
    <s v="albiol"/>
    <x v="0"/>
    <x v="0"/>
    <s v="maquilas"/>
    <n v="26780"/>
    <n v="133.9"/>
    <x v="11"/>
    <n v="7"/>
    <x v="0"/>
  </r>
  <r>
    <s v="52901"/>
    <s v="carvol"/>
    <x v="2"/>
    <x v="1"/>
    <s v="maquilas"/>
    <n v="26760"/>
    <n v="159.76"/>
    <x v="2"/>
    <n v="9"/>
    <x v="0"/>
  </r>
  <r>
    <s v="52276"/>
    <s v="albiol"/>
    <x v="0"/>
    <x v="0"/>
    <s v="maquilas"/>
    <n v="26760"/>
    <n v="133.80000000000001"/>
    <x v="26"/>
    <n v="9"/>
    <x v="0"/>
  </r>
  <r>
    <s v="53913"/>
    <s v="torre"/>
    <x v="1"/>
    <x v="1"/>
    <s v="palanquilla / tocho"/>
    <n v="26740"/>
    <n v="243.33"/>
    <x v="24"/>
    <n v="10"/>
    <x v="0"/>
  </r>
  <r>
    <s v="54285"/>
    <s v="torre"/>
    <x v="1"/>
    <x v="1"/>
    <s v="palanquilla / tocho"/>
    <n v="26740"/>
    <n v="243.33"/>
    <x v="21"/>
    <n v="10"/>
    <x v="0"/>
  </r>
  <r>
    <s v="51297"/>
    <s v="ibañez"/>
    <x v="1"/>
    <x v="1"/>
    <s v="maquilas"/>
    <n v="26740"/>
    <n v="243.33"/>
    <x v="15"/>
    <n v="7"/>
    <x v="0"/>
  </r>
  <r>
    <s v="54439"/>
    <s v="albiol"/>
    <x v="1"/>
    <x v="1"/>
    <s v="palanquilla / tocho"/>
    <n v="26740"/>
    <n v="233.98"/>
    <x v="16"/>
    <n v="10"/>
    <x v="0"/>
  </r>
  <r>
    <s v="54041"/>
    <s v="transkgs"/>
    <x v="1"/>
    <x v="1"/>
    <s v="palanquilla / tocho"/>
    <n v="26720"/>
    <n v="265.86"/>
    <x v="11"/>
    <n v="10"/>
    <x v="0"/>
  </r>
  <r>
    <s v="51410"/>
    <s v="torre"/>
    <x v="1"/>
    <x v="1"/>
    <s v="palanquilla / tocho"/>
    <n v="26720"/>
    <n v="243.15"/>
    <x v="6"/>
    <n v="7"/>
    <x v="0"/>
  </r>
  <r>
    <s v="51714"/>
    <s v="ibañez"/>
    <x v="1"/>
    <x v="1"/>
    <s v="maquilas"/>
    <n v="26720"/>
    <n v="243.15"/>
    <x v="21"/>
    <n v="8"/>
    <x v="0"/>
  </r>
  <r>
    <s v="52038"/>
    <s v="albiol"/>
    <x v="0"/>
    <x v="0"/>
    <s v="maquilas"/>
    <n v="26720"/>
    <n v="133.6"/>
    <x v="3"/>
    <n v="9"/>
    <x v="0"/>
  </r>
  <r>
    <s v="51312"/>
    <s v="albiol"/>
    <x v="1"/>
    <x v="1"/>
    <s v="palanquilla / tocho"/>
    <n v="26700"/>
    <n v="233.63"/>
    <x v="15"/>
    <n v="7"/>
    <x v="0"/>
  </r>
  <r>
    <s v="53854"/>
    <s v="albiol"/>
    <x v="0"/>
    <x v="0"/>
    <s v="maquilas"/>
    <n v="26700"/>
    <n v="133.5"/>
    <x v="24"/>
    <n v="10"/>
    <x v="0"/>
  </r>
  <r>
    <s v="54345"/>
    <s v="albiol"/>
    <x v="1"/>
    <x v="1"/>
    <s v="palanquilla / tocho"/>
    <n v="26680"/>
    <n v="233.45"/>
    <x v="14"/>
    <n v="10"/>
    <x v="0"/>
  </r>
  <r>
    <s v="50905"/>
    <s v="albiol"/>
    <x v="1"/>
    <x v="1"/>
    <s v="palanquilla / tocho"/>
    <n v="26660"/>
    <n v="233.28"/>
    <x v="3"/>
    <n v="7"/>
    <x v="0"/>
  </r>
  <r>
    <s v="53153"/>
    <s v="carvol"/>
    <x v="2"/>
    <x v="1"/>
    <s v="maquilas"/>
    <n v="26640"/>
    <n v="159.04"/>
    <x v="16"/>
    <n v="9"/>
    <x v="0"/>
  </r>
  <r>
    <s v="54503"/>
    <s v="menchaca"/>
    <x v="1"/>
    <x v="1"/>
    <s v="palanquilla / tocho"/>
    <n v="26600"/>
    <n v="392.06"/>
    <x v="8"/>
    <n v="10"/>
    <x v="0"/>
  </r>
  <r>
    <s v="50909"/>
    <s v="albiol"/>
    <x v="1"/>
    <x v="1"/>
    <s v="palanquilla / tocho"/>
    <n v="26580"/>
    <n v="232.58"/>
    <x v="3"/>
    <n v="7"/>
    <x v="0"/>
  </r>
  <r>
    <s v="53215"/>
    <s v="albiol"/>
    <x v="1"/>
    <x v="1"/>
    <s v="palanquilla / tocho"/>
    <n v="26580"/>
    <n v="232.58"/>
    <x v="8"/>
    <n v="9"/>
    <x v="0"/>
  </r>
  <r>
    <s v="52683"/>
    <s v="albiol"/>
    <x v="0"/>
    <x v="0"/>
    <s v="maquilas"/>
    <n v="26570"/>
    <n v="132.85"/>
    <x v="27"/>
    <n v="9"/>
    <x v="0"/>
  </r>
  <r>
    <s v="52721"/>
    <s v="tanvol"/>
    <x v="2"/>
    <x v="1"/>
    <s v="maquilas"/>
    <n v="26560"/>
    <n v="158.56"/>
    <x v="27"/>
    <n v="9"/>
    <x v="0"/>
  </r>
  <r>
    <s v="52746"/>
    <s v="carvol"/>
    <x v="2"/>
    <x v="1"/>
    <s v="maquilas"/>
    <n v="26560"/>
    <n v="158.56"/>
    <x v="27"/>
    <n v="9"/>
    <x v="0"/>
  </r>
  <r>
    <s v="54086"/>
    <s v="torre"/>
    <x v="1"/>
    <x v="1"/>
    <s v="palanquilla / tocho"/>
    <n v="26540"/>
    <n v="241.51"/>
    <x v="11"/>
    <n v="10"/>
    <x v="0"/>
  </r>
  <r>
    <s v="52834"/>
    <s v="albiol"/>
    <x v="1"/>
    <x v="1"/>
    <s v="palanquilla / tocho"/>
    <n v="26540"/>
    <n v="232.23"/>
    <x v="4"/>
    <n v="9"/>
    <x v="0"/>
  </r>
  <r>
    <s v="52994"/>
    <s v="albiol"/>
    <x v="1"/>
    <x v="1"/>
    <s v="palanquilla / tocho"/>
    <n v="26540"/>
    <n v="232.23"/>
    <x v="25"/>
    <n v="9"/>
    <x v="0"/>
  </r>
  <r>
    <s v="53738"/>
    <s v="albiol"/>
    <x v="1"/>
    <x v="1"/>
    <s v="maquilas"/>
    <n v="26520"/>
    <n v="232.05"/>
    <x v="10"/>
    <n v="10"/>
    <x v="0"/>
  </r>
  <r>
    <s v="54107"/>
    <s v="albiol"/>
    <x v="0"/>
    <x v="0"/>
    <s v="maquilas"/>
    <n v="26520"/>
    <n v="132.6"/>
    <x v="4"/>
    <n v="10"/>
    <x v="0"/>
  </r>
  <r>
    <s v="51980"/>
    <s v="albiol"/>
    <x v="1"/>
    <x v="1"/>
    <s v="palanquilla / tocho"/>
    <n v="26500"/>
    <n v="231.88"/>
    <x v="1"/>
    <n v="9"/>
    <x v="0"/>
  </r>
  <r>
    <s v="51115"/>
    <s v="carvol"/>
    <x v="2"/>
    <x v="1"/>
    <s v="maquilas"/>
    <n v="26500"/>
    <n v="158.21"/>
    <x v="10"/>
    <n v="7"/>
    <x v="0"/>
  </r>
  <r>
    <s v="52231"/>
    <s v="albiol"/>
    <x v="0"/>
    <x v="0"/>
    <s v="maquilas"/>
    <n v="26500"/>
    <n v="132.5"/>
    <x v="12"/>
    <n v="9"/>
    <x v="0"/>
  </r>
  <r>
    <s v="54322"/>
    <s v="albiol"/>
    <x v="1"/>
    <x v="1"/>
    <s v="palanquilla / tocho"/>
    <n v="26480"/>
    <n v="231.7"/>
    <x v="25"/>
    <n v="10"/>
    <x v="0"/>
  </r>
  <r>
    <s v="53856"/>
    <s v="ibañez"/>
    <x v="1"/>
    <x v="1"/>
    <s v="palanquilla / tocho"/>
    <n v="26460"/>
    <n v="240.79"/>
    <x v="24"/>
    <n v="10"/>
    <x v="0"/>
  </r>
  <r>
    <s v="52718"/>
    <s v="albiol"/>
    <x v="1"/>
    <x v="1"/>
    <s v="palanquilla / tocho"/>
    <n v="26448"/>
    <n v="231.42"/>
    <x v="27"/>
    <n v="9"/>
    <x v="0"/>
  </r>
  <r>
    <s v="51559"/>
    <s v="albiol"/>
    <x v="1"/>
    <x v="1"/>
    <s v="palanquilla / tocho"/>
    <n v="26420"/>
    <n v="231.18"/>
    <x v="4"/>
    <n v="7"/>
    <x v="0"/>
  </r>
  <r>
    <s v="53587"/>
    <s v="carvol"/>
    <x v="2"/>
    <x v="1"/>
    <s v="maquilas"/>
    <n v="26420"/>
    <n v="157.72999999999999"/>
    <x v="29"/>
    <n v="10"/>
    <x v="0"/>
  </r>
  <r>
    <s v="54198"/>
    <s v="albiol"/>
    <x v="0"/>
    <x v="0"/>
    <s v="maquilas"/>
    <n v="26420"/>
    <n v="132.1"/>
    <x v="17"/>
    <n v="10"/>
    <x v="0"/>
  </r>
  <r>
    <s v="51532"/>
    <s v="albiol"/>
    <x v="1"/>
    <x v="1"/>
    <s v="palanquilla / tocho"/>
    <n v="26400"/>
    <n v="231"/>
    <x v="4"/>
    <n v="7"/>
    <x v="0"/>
  </r>
  <r>
    <s v="51052"/>
    <s v="albiol"/>
    <x v="1"/>
    <x v="1"/>
    <s v="maquilas"/>
    <n v="26385"/>
    <n v="230.87"/>
    <x v="5"/>
    <n v="7"/>
    <x v="0"/>
  </r>
  <r>
    <s v="52170"/>
    <s v="albiol"/>
    <x v="0"/>
    <x v="0"/>
    <s v="maquilas"/>
    <n v="26370"/>
    <n v="131.85"/>
    <x v="9"/>
    <n v="9"/>
    <x v="0"/>
  </r>
  <r>
    <s v="51660"/>
    <s v="albiol"/>
    <x v="1"/>
    <x v="1"/>
    <s v="palanquilla / tocho"/>
    <n v="26360"/>
    <n v="230.65"/>
    <x v="21"/>
    <n v="7"/>
    <x v="0"/>
  </r>
  <r>
    <s v="53857"/>
    <s v="albiol"/>
    <x v="1"/>
    <x v="1"/>
    <s v="palanquilla / tocho"/>
    <n v="26340"/>
    <n v="230.48"/>
    <x v="24"/>
    <n v="10"/>
    <x v="0"/>
  </r>
  <r>
    <s v="53583"/>
    <s v="carvol"/>
    <x v="2"/>
    <x v="1"/>
    <s v="maquilas"/>
    <n v="26280"/>
    <n v="156.88999999999999"/>
    <x v="5"/>
    <n v="10"/>
    <x v="0"/>
  </r>
  <r>
    <s v="53852"/>
    <s v="albiol"/>
    <x v="0"/>
    <x v="0"/>
    <s v="maquilas"/>
    <n v="26280"/>
    <n v="131.4"/>
    <x v="24"/>
    <n v="10"/>
    <x v="0"/>
  </r>
  <r>
    <s v="51161"/>
    <s v="carvol"/>
    <x v="0"/>
    <x v="2"/>
    <s v="maquilas"/>
    <n v="26280"/>
    <n v="125.62"/>
    <x v="10"/>
    <n v="7"/>
    <x v="0"/>
  </r>
  <r>
    <s v="51407"/>
    <s v="albiol"/>
    <x v="1"/>
    <x v="1"/>
    <s v="palanquilla / tocho"/>
    <n v="26240"/>
    <n v="229.6"/>
    <x v="6"/>
    <n v="7"/>
    <x v="0"/>
  </r>
  <r>
    <s v="53632"/>
    <s v="albiol"/>
    <x v="1"/>
    <x v="1"/>
    <s v="palanquilla / tocho"/>
    <n v="26240"/>
    <n v="229.6"/>
    <x v="29"/>
    <n v="10"/>
    <x v="0"/>
  </r>
  <r>
    <s v="53982"/>
    <s v="albiol"/>
    <x v="0"/>
    <x v="0"/>
    <s v="maquilas"/>
    <n v="26240"/>
    <n v="131.19999999999999"/>
    <x v="11"/>
    <n v="10"/>
    <x v="0"/>
  </r>
  <r>
    <s v="52646"/>
    <s v="torre"/>
    <x v="1"/>
    <x v="1"/>
    <s v="palanquilla / tocho"/>
    <n v="26220"/>
    <n v="238.6"/>
    <x v="6"/>
    <n v="9"/>
    <x v="0"/>
  </r>
  <r>
    <s v="53884"/>
    <s v="torre"/>
    <x v="1"/>
    <x v="1"/>
    <s v="palanquilla / tocho"/>
    <n v="26220"/>
    <n v="238.6"/>
    <x v="24"/>
    <n v="10"/>
    <x v="0"/>
  </r>
  <r>
    <s v="51768"/>
    <s v="albiol"/>
    <x v="0"/>
    <x v="0"/>
    <s v="maquilas"/>
    <n v="26200"/>
    <n v="131"/>
    <x v="28"/>
    <n v="8"/>
    <x v="0"/>
  </r>
  <r>
    <s v="53785"/>
    <s v="torre"/>
    <x v="1"/>
    <x v="1"/>
    <s v="palanquilla / tocho"/>
    <n v="26180"/>
    <n v="238.24"/>
    <x v="12"/>
    <n v="10"/>
    <x v="0"/>
  </r>
  <r>
    <s v="52645"/>
    <s v="albiol"/>
    <x v="1"/>
    <x v="1"/>
    <s v="palanquilla / tocho"/>
    <n v="26180"/>
    <n v="229.08"/>
    <x v="6"/>
    <n v="9"/>
    <x v="0"/>
  </r>
  <r>
    <s v="53472"/>
    <s v="albiol"/>
    <x v="1"/>
    <x v="1"/>
    <s v="palanquilla / tocho"/>
    <n v="26180"/>
    <n v="229.08"/>
    <x v="3"/>
    <n v="10"/>
    <x v="0"/>
  </r>
  <r>
    <s v="51787"/>
    <s v="albiol"/>
    <x v="1"/>
    <x v="1"/>
    <s v="maquilas"/>
    <n v="26173"/>
    <n v="229.01"/>
    <x v="28"/>
    <n v="8"/>
    <x v="0"/>
  </r>
  <r>
    <s v="53633"/>
    <s v="albiol"/>
    <x v="1"/>
    <x v="1"/>
    <s v="palanquilla / tocho"/>
    <n v="26160"/>
    <n v="228.9"/>
    <x v="29"/>
    <n v="10"/>
    <x v="0"/>
  </r>
  <r>
    <s v="52851"/>
    <s v="carvol"/>
    <x v="2"/>
    <x v="1"/>
    <s v="maquilas"/>
    <n v="26140"/>
    <n v="156.06"/>
    <x v="4"/>
    <n v="9"/>
    <x v="0"/>
  </r>
  <r>
    <s v="52932"/>
    <s v="carvol"/>
    <x v="2"/>
    <x v="1"/>
    <s v="maquilas"/>
    <n v="26120"/>
    <n v="155.94"/>
    <x v="19"/>
    <n v="9"/>
    <x v="0"/>
  </r>
  <r>
    <s v="51247"/>
    <s v="albiol"/>
    <x v="1"/>
    <x v="1"/>
    <s v="palanquilla / tocho"/>
    <n v="26100"/>
    <n v="228.38"/>
    <x v="26"/>
    <n v="7"/>
    <x v="0"/>
  </r>
  <r>
    <s v="52169"/>
    <s v="albiol"/>
    <x v="0"/>
    <x v="0"/>
    <s v="maquilas"/>
    <n v="26080"/>
    <n v="130.4"/>
    <x v="9"/>
    <n v="9"/>
    <x v="0"/>
  </r>
  <r>
    <s v="51732"/>
    <s v="albiol"/>
    <x v="0"/>
    <x v="0"/>
    <s v="maquilas"/>
    <n v="26068"/>
    <n v="130.34"/>
    <x v="8"/>
    <n v="8"/>
    <x v="0"/>
  </r>
  <r>
    <s v="51863"/>
    <s v="albiol"/>
    <x v="1"/>
    <x v="1"/>
    <s v="maquilas"/>
    <n v="26060"/>
    <n v="228.03"/>
    <x v="23"/>
    <n v="8"/>
    <x v="0"/>
  </r>
  <r>
    <s v="51158"/>
    <s v="carvol"/>
    <x v="2"/>
    <x v="1"/>
    <s v="maquilas"/>
    <n v="26060"/>
    <n v="155.58000000000001"/>
    <x v="10"/>
    <n v="7"/>
    <x v="0"/>
  </r>
  <r>
    <s v="51586"/>
    <s v="albiol"/>
    <x v="0"/>
    <x v="0"/>
    <s v="maquilas"/>
    <n v="26060"/>
    <n v="130.30000000000001"/>
    <x v="2"/>
    <n v="7"/>
    <x v="0"/>
  </r>
  <r>
    <s v="53263"/>
    <s v="transkgs"/>
    <x v="0"/>
    <x v="2"/>
    <s v="maquilas"/>
    <n v="26020"/>
    <n v="155.34"/>
    <x v="28"/>
    <n v="9"/>
    <x v="0"/>
  </r>
  <r>
    <s v="54203"/>
    <s v="albiol"/>
    <x v="1"/>
    <x v="1"/>
    <s v="palanquilla / tocho"/>
    <n v="26000"/>
    <n v="227.5"/>
    <x v="17"/>
    <n v="10"/>
    <x v="1"/>
  </r>
  <r>
    <s v="52688"/>
    <s v="carvol"/>
    <x v="2"/>
    <x v="1"/>
    <s v="maquilas"/>
    <n v="26000"/>
    <n v="155.22"/>
    <x v="27"/>
    <n v="9"/>
    <x v="1"/>
  </r>
  <r>
    <s v="54194"/>
    <s v="sastre"/>
    <x v="1"/>
    <x v="1"/>
    <s v="palanquilla / tocho"/>
    <n v="25960"/>
    <n v="236.24"/>
    <x v="17"/>
    <n v="10"/>
    <x v="1"/>
  </r>
  <r>
    <s v="52076"/>
    <s v="albiol"/>
    <x v="1"/>
    <x v="1"/>
    <s v="palanquilla / tocho"/>
    <n v="25960"/>
    <n v="227.15"/>
    <x v="3"/>
    <n v="9"/>
    <x v="1"/>
  </r>
  <r>
    <s v="53885"/>
    <s v="carvol"/>
    <x v="2"/>
    <x v="1"/>
    <s v="maquilas"/>
    <n v="25960"/>
    <n v="154.97999999999999"/>
    <x v="24"/>
    <n v="10"/>
    <x v="1"/>
  </r>
  <r>
    <s v="52682"/>
    <s v="albiol"/>
    <x v="0"/>
    <x v="0"/>
    <s v="maquilas"/>
    <n v="25960"/>
    <n v="129.80000000000001"/>
    <x v="27"/>
    <n v="9"/>
    <x v="1"/>
  </r>
  <r>
    <s v="51702"/>
    <s v="transcar"/>
    <x v="1"/>
    <x v="1"/>
    <s v="palanquilla / tocho"/>
    <n v="25920"/>
    <n v="235.87"/>
    <x v="17"/>
    <n v="8"/>
    <x v="1"/>
  </r>
  <r>
    <s v="50833"/>
    <s v="torre"/>
    <x v="1"/>
    <x v="1"/>
    <s v="palanquilla / tocho"/>
    <n v="25900"/>
    <n v="235.69"/>
    <x v="7"/>
    <n v="7"/>
    <x v="1"/>
  </r>
  <r>
    <s v="53077"/>
    <s v="trankim"/>
    <x v="2"/>
    <x v="1"/>
    <s v="maquilas"/>
    <n v="25900"/>
    <n v="154.62"/>
    <x v="14"/>
    <n v="9"/>
    <x v="1"/>
  </r>
  <r>
    <s v="54087"/>
    <s v="torre"/>
    <x v="1"/>
    <x v="1"/>
    <s v="palanquilla / tocho"/>
    <n v="25860"/>
    <n v="235.33"/>
    <x v="11"/>
    <n v="10"/>
    <x v="1"/>
  </r>
  <r>
    <s v="50898"/>
    <s v="albiol"/>
    <x v="0"/>
    <x v="0"/>
    <s v="maquilas"/>
    <n v="25860"/>
    <n v="129.30000000000001"/>
    <x v="3"/>
    <n v="7"/>
    <x v="1"/>
  </r>
  <r>
    <s v="53181"/>
    <s v="torre"/>
    <x v="1"/>
    <x v="1"/>
    <s v="palanquilla / tocho"/>
    <n v="25840"/>
    <n v="235.14"/>
    <x v="16"/>
    <n v="9"/>
    <x v="1"/>
  </r>
  <r>
    <s v="52191"/>
    <s v="menchaca"/>
    <x v="1"/>
    <x v="1"/>
    <s v="maquilas"/>
    <n v="25840"/>
    <n v="235.14"/>
    <x v="9"/>
    <n v="9"/>
    <x v="1"/>
  </r>
  <r>
    <s v="53737"/>
    <s v="transkgs"/>
    <x v="1"/>
    <x v="1"/>
    <s v="maquilas"/>
    <n v="25840"/>
    <n v="235.14"/>
    <x v="10"/>
    <n v="10"/>
    <x v="1"/>
  </r>
  <r>
    <s v="53328"/>
    <s v="albiol"/>
    <x v="1"/>
    <x v="1"/>
    <s v="palanquilla / tocho"/>
    <n v="25840"/>
    <n v="226.1"/>
    <x v="30"/>
    <n v="10"/>
    <x v="1"/>
  </r>
  <r>
    <s v="51716"/>
    <s v="sastre"/>
    <x v="0"/>
    <x v="0"/>
    <s v="maquilas"/>
    <n v="25831"/>
    <n v="235.06"/>
    <x v="21"/>
    <n v="8"/>
    <x v="1"/>
  </r>
  <r>
    <s v="54395"/>
    <s v="carvol"/>
    <x v="2"/>
    <x v="1"/>
    <s v="maquilas"/>
    <n v="25831"/>
    <n v="154.21"/>
    <x v="16"/>
    <n v="10"/>
    <x v="1"/>
  </r>
  <r>
    <s v="52811"/>
    <s v="carvol"/>
    <x v="2"/>
    <x v="1"/>
    <s v="maquilas"/>
    <n v="25780"/>
    <n v="153.91"/>
    <x v="11"/>
    <n v="9"/>
    <x v="1"/>
  </r>
  <r>
    <s v="53910"/>
    <s v="cruchaga"/>
    <x v="2"/>
    <x v="1"/>
    <s v="maquilas"/>
    <n v="25780"/>
    <n v="153.91"/>
    <x v="24"/>
    <n v="10"/>
    <x v="1"/>
  </r>
  <r>
    <s v="54543"/>
    <s v="albiol"/>
    <x v="0"/>
    <x v="0"/>
    <s v="maquilas"/>
    <n v="25740"/>
    <n v="128.69999999999999"/>
    <x v="23"/>
    <n v="10"/>
    <x v="1"/>
  </r>
  <r>
    <s v="54444"/>
    <s v="torre"/>
    <x v="1"/>
    <x v="1"/>
    <s v="palanquilla / tocho"/>
    <n v="25700"/>
    <n v="233.87"/>
    <x v="16"/>
    <n v="10"/>
    <x v="1"/>
  </r>
  <r>
    <s v="54588"/>
    <s v="ibañez"/>
    <x v="1"/>
    <x v="1"/>
    <s v="maquilas"/>
    <n v="25700"/>
    <n v="233.87"/>
    <x v="23"/>
    <n v="10"/>
    <x v="1"/>
  </r>
  <r>
    <s v="54586"/>
    <s v="sastre"/>
    <x v="1"/>
    <x v="1"/>
    <s v="maquilas"/>
    <n v="25660"/>
    <n v="233.51"/>
    <x v="23"/>
    <n v="10"/>
    <x v="1"/>
  </r>
  <r>
    <s v="52854"/>
    <s v="carvol"/>
    <x v="2"/>
    <x v="1"/>
    <s v="maquilas"/>
    <n v="25660"/>
    <n v="153.19"/>
    <x v="4"/>
    <n v="9"/>
    <x v="1"/>
  </r>
  <r>
    <s v="51970"/>
    <s v="albiol"/>
    <x v="0"/>
    <x v="0"/>
    <s v="maquilas"/>
    <n v="25654"/>
    <n v="128.27000000000001"/>
    <x v="1"/>
    <n v="9"/>
    <x v="1"/>
  </r>
  <r>
    <s v="53329"/>
    <s v="albiol"/>
    <x v="1"/>
    <x v="1"/>
    <s v="palanquilla / tocho"/>
    <n v="25620"/>
    <n v="224.18"/>
    <x v="30"/>
    <n v="10"/>
    <x v="1"/>
  </r>
  <r>
    <s v="53835"/>
    <s v="ibañez"/>
    <x v="1"/>
    <x v="1"/>
    <s v="palanquilla / tocho"/>
    <n v="25575"/>
    <n v="232.73"/>
    <x v="15"/>
    <n v="10"/>
    <x v="1"/>
  </r>
  <r>
    <s v="51715"/>
    <s v="ibañez"/>
    <x v="0"/>
    <x v="0"/>
    <s v="maquilas"/>
    <n v="25540"/>
    <n v="197.17"/>
    <x v="21"/>
    <n v="8"/>
    <x v="1"/>
  </r>
  <r>
    <s v="50899"/>
    <s v="albiol"/>
    <x v="0"/>
    <x v="0"/>
    <s v="maquilas"/>
    <n v="25520"/>
    <n v="127.6"/>
    <x v="3"/>
    <n v="7"/>
    <x v="1"/>
  </r>
  <r>
    <s v="52933"/>
    <s v="carvol"/>
    <x v="2"/>
    <x v="1"/>
    <s v="maquilas"/>
    <n v="25500"/>
    <n v="152.24"/>
    <x v="19"/>
    <n v="9"/>
    <x v="1"/>
  </r>
  <r>
    <s v="51772"/>
    <s v="albiol"/>
    <x v="1"/>
    <x v="1"/>
    <s v="maquilas"/>
    <n v="25480"/>
    <n v="222.95"/>
    <x v="28"/>
    <n v="8"/>
    <x v="1"/>
  </r>
  <r>
    <s v="50777"/>
    <s v="transkgs"/>
    <x v="0"/>
    <x v="2"/>
    <s v="maquilas"/>
    <n v="25471"/>
    <n v="152.06"/>
    <x v="7"/>
    <n v="7"/>
    <x v="1"/>
  </r>
  <r>
    <s v="53912"/>
    <s v="menchaca"/>
    <x v="1"/>
    <x v="1"/>
    <s v="maquilas"/>
    <n v="25465"/>
    <n v="231.73"/>
    <x v="24"/>
    <n v="10"/>
    <x v="1"/>
  </r>
  <r>
    <s v="54387"/>
    <s v="torre"/>
    <x v="1"/>
    <x v="1"/>
    <s v="palanquilla / tocho"/>
    <n v="25460"/>
    <n v="231.69"/>
    <x v="14"/>
    <n v="10"/>
    <x v="1"/>
  </r>
  <r>
    <s v="51531"/>
    <s v="transkgs"/>
    <x v="1"/>
    <x v="1"/>
    <s v="maquilas"/>
    <n v="25460"/>
    <n v="231.69"/>
    <x v="4"/>
    <n v="7"/>
    <x v="1"/>
  </r>
  <r>
    <s v="51248"/>
    <s v="torre"/>
    <x v="1"/>
    <x v="1"/>
    <s v="palanquilla / tocho"/>
    <n v="25440"/>
    <n v="231.5"/>
    <x v="26"/>
    <n v="7"/>
    <x v="1"/>
  </r>
  <r>
    <s v="51769"/>
    <s v="albiol"/>
    <x v="0"/>
    <x v="0"/>
    <s v="maquilas"/>
    <n v="25440"/>
    <n v="127.2"/>
    <x v="28"/>
    <n v="8"/>
    <x v="1"/>
  </r>
  <r>
    <s v="51107"/>
    <s v="albiol"/>
    <x v="0"/>
    <x v="0"/>
    <s v="maquilas"/>
    <n v="25429"/>
    <n v="127.15"/>
    <x v="10"/>
    <n v="7"/>
    <x v="1"/>
  </r>
  <r>
    <s v="51171"/>
    <s v="carvol"/>
    <x v="2"/>
    <x v="1"/>
    <s v="maquilas"/>
    <n v="25420"/>
    <n v="151.76"/>
    <x v="12"/>
    <n v="7"/>
    <x v="1"/>
  </r>
  <r>
    <s v="51698"/>
    <s v="transcar"/>
    <x v="1"/>
    <x v="1"/>
    <s v="palanquilla / tocho"/>
    <n v="25400"/>
    <n v="231.14"/>
    <x v="18"/>
    <n v="8"/>
    <x v="1"/>
  </r>
  <r>
    <s v="51695"/>
    <s v="sastre"/>
    <x v="1"/>
    <x v="1"/>
    <s v="palanquilla / tocho"/>
    <n v="25380"/>
    <n v="230.96"/>
    <x v="19"/>
    <n v="8"/>
    <x v="1"/>
  </r>
  <r>
    <s v="52238"/>
    <s v="transcar"/>
    <x v="1"/>
    <x v="1"/>
    <s v="palanquilla / tocho"/>
    <n v="25380"/>
    <n v="230.96"/>
    <x v="12"/>
    <n v="9"/>
    <x v="1"/>
  </r>
  <r>
    <s v="54197"/>
    <s v="menchaca"/>
    <x v="1"/>
    <x v="1"/>
    <s v="palanquilla / tocho"/>
    <n v="25380"/>
    <n v="230.96"/>
    <x v="17"/>
    <n v="10"/>
    <x v="1"/>
  </r>
  <r>
    <s v="53739"/>
    <s v="albiol"/>
    <x v="1"/>
    <x v="1"/>
    <s v="palanquilla / tocho"/>
    <n v="25340"/>
    <n v="221.73"/>
    <x v="10"/>
    <n v="10"/>
    <x v="1"/>
  </r>
  <r>
    <s v="53946"/>
    <s v="cruchaga"/>
    <x v="2"/>
    <x v="1"/>
    <s v="maquilas"/>
    <n v="25320"/>
    <n v="151.16"/>
    <x v="20"/>
    <n v="10"/>
    <x v="1"/>
  </r>
  <r>
    <s v="51672"/>
    <s v="menchaca"/>
    <x v="1"/>
    <x v="1"/>
    <s v="palanquilla / tocho"/>
    <n v="25280"/>
    <n v="230.05"/>
    <x v="14"/>
    <n v="7"/>
    <x v="1"/>
  </r>
  <r>
    <s v="53291"/>
    <s v="carvol"/>
    <x v="2"/>
    <x v="1"/>
    <s v="maquilas"/>
    <n v="25280"/>
    <n v="150.91999999999999"/>
    <x v="30"/>
    <n v="10"/>
    <x v="1"/>
  </r>
  <r>
    <s v="50776"/>
    <s v="transkgs"/>
    <x v="0"/>
    <x v="2"/>
    <s v="maquilas"/>
    <n v="25274"/>
    <n v="150.88999999999999"/>
    <x v="7"/>
    <n v="7"/>
    <x v="1"/>
  </r>
  <r>
    <s v="53473"/>
    <s v="albiol"/>
    <x v="1"/>
    <x v="1"/>
    <s v="palanquilla / tocho"/>
    <n v="25260"/>
    <n v="221.03"/>
    <x v="3"/>
    <n v="10"/>
    <x v="1"/>
  </r>
  <r>
    <s v="53824"/>
    <s v="transkgs"/>
    <x v="0"/>
    <x v="2"/>
    <s v="maquilas"/>
    <n v="25260"/>
    <n v="150.80000000000001"/>
    <x v="15"/>
    <n v="10"/>
    <x v="1"/>
  </r>
  <r>
    <s v="50997"/>
    <s v="aspurz"/>
    <x v="2"/>
    <x v="1"/>
    <s v="maquilas"/>
    <n v="25245"/>
    <n v="150.71"/>
    <x v="5"/>
    <n v="7"/>
    <x v="1"/>
  </r>
  <r>
    <s v="53037"/>
    <s v="transcar"/>
    <x v="1"/>
    <x v="1"/>
    <s v="palanquilla / tocho"/>
    <n v="25240"/>
    <n v="229.68"/>
    <x v="14"/>
    <n v="9"/>
    <x v="1"/>
  </r>
  <r>
    <s v="51908"/>
    <s v="albiol"/>
    <x v="0"/>
    <x v="0"/>
    <s v="maquilas"/>
    <n v="25240"/>
    <n v="126.2"/>
    <x v="22"/>
    <n v="9"/>
    <x v="1"/>
  </r>
  <r>
    <s v="51673"/>
    <s v="menchaca"/>
    <x v="1"/>
    <x v="1"/>
    <s v="palanquilla / tocho"/>
    <n v="25220"/>
    <n v="229.5"/>
    <x v="14"/>
    <n v="7"/>
    <x v="1"/>
  </r>
  <r>
    <s v="51701"/>
    <s v="transcar"/>
    <x v="1"/>
    <x v="1"/>
    <s v="palanquilla / tocho"/>
    <n v="25220"/>
    <n v="229.5"/>
    <x v="17"/>
    <n v="8"/>
    <x v="1"/>
  </r>
  <r>
    <s v="53743"/>
    <s v="torre"/>
    <x v="1"/>
    <x v="1"/>
    <s v="palanquilla / tocho"/>
    <n v="25220"/>
    <n v="229.5"/>
    <x v="10"/>
    <n v="10"/>
    <x v="1"/>
  </r>
  <r>
    <s v="54231"/>
    <s v="transcar"/>
    <x v="1"/>
    <x v="1"/>
    <s v="maquilas"/>
    <n v="25194"/>
    <n v="229.27"/>
    <x v="17"/>
    <n v="10"/>
    <x v="1"/>
  </r>
  <r>
    <s v="50775"/>
    <s v="transkgs"/>
    <x v="0"/>
    <x v="2"/>
    <s v="maquilas"/>
    <n v="25185"/>
    <n v="150.35"/>
    <x v="7"/>
    <n v="7"/>
    <x v="1"/>
  </r>
  <r>
    <s v="51682"/>
    <s v="transcar"/>
    <x v="1"/>
    <x v="1"/>
    <s v="palanquilla / tocho"/>
    <n v="25160"/>
    <n v="228.96"/>
    <x v="16"/>
    <n v="7"/>
    <x v="1"/>
  </r>
  <r>
    <s v="51699"/>
    <s v="transcar"/>
    <x v="1"/>
    <x v="1"/>
    <s v="palanquilla / tocho"/>
    <n v="25140"/>
    <n v="228.77"/>
    <x v="18"/>
    <n v="8"/>
    <x v="1"/>
  </r>
  <r>
    <s v="54286"/>
    <s v="ibañez"/>
    <x v="1"/>
    <x v="1"/>
    <s v="maquilas"/>
    <n v="25122"/>
    <n v="228.61"/>
    <x v="21"/>
    <n v="10"/>
    <x v="1"/>
  </r>
  <r>
    <s v="51629"/>
    <s v="menchaca"/>
    <x v="1"/>
    <x v="1"/>
    <s v="palanquilla / tocho"/>
    <n v="25120"/>
    <n v="228.59"/>
    <x v="2"/>
    <n v="7"/>
    <x v="1"/>
  </r>
  <r>
    <s v="51700"/>
    <s v="sastre"/>
    <x v="1"/>
    <x v="1"/>
    <s v="palanquilla / tocho"/>
    <n v="25120"/>
    <n v="228.59"/>
    <x v="18"/>
    <n v="8"/>
    <x v="1"/>
  </r>
  <r>
    <s v="53068"/>
    <s v="transcar"/>
    <x v="1"/>
    <x v="1"/>
    <s v="palanquilla / tocho"/>
    <n v="25120"/>
    <n v="228.59"/>
    <x v="14"/>
    <n v="9"/>
    <x v="1"/>
  </r>
  <r>
    <s v="51419"/>
    <s v="menchaca"/>
    <x v="1"/>
    <x v="1"/>
    <s v="palanquilla / tocho"/>
    <n v="25100"/>
    <n v="228.41"/>
    <x v="20"/>
    <n v="7"/>
    <x v="1"/>
  </r>
  <r>
    <s v="52326"/>
    <s v="sastre"/>
    <x v="1"/>
    <x v="1"/>
    <s v="maquilas"/>
    <n v="25100"/>
    <n v="228.41"/>
    <x v="26"/>
    <n v="9"/>
    <x v="1"/>
  </r>
  <r>
    <s v="53520"/>
    <s v="sastre"/>
    <x v="1"/>
    <x v="1"/>
    <s v="palanquilla / tocho"/>
    <n v="25080"/>
    <n v="228.23"/>
    <x v="5"/>
    <n v="10"/>
    <x v="1"/>
  </r>
  <r>
    <s v="52275"/>
    <s v="menchaca"/>
    <x v="1"/>
    <x v="1"/>
    <s v="maquilas"/>
    <n v="25080"/>
    <n v="228.23"/>
    <x v="12"/>
    <n v="9"/>
    <x v="1"/>
  </r>
  <r>
    <s v="51722"/>
    <s v="ibañez"/>
    <x v="0"/>
    <x v="0"/>
    <s v="maquilas"/>
    <n v="25080"/>
    <n v="193.62"/>
    <x v="25"/>
    <n v="8"/>
    <x v="1"/>
  </r>
  <r>
    <s v="53819"/>
    <s v="ibañez"/>
    <x v="1"/>
    <x v="1"/>
    <s v="maquilas"/>
    <n v="25079"/>
    <n v="228.22"/>
    <x v="12"/>
    <n v="10"/>
    <x v="1"/>
  </r>
  <r>
    <s v="51670"/>
    <s v="sastre"/>
    <x v="1"/>
    <x v="1"/>
    <s v="palanquilla / tocho"/>
    <n v="25060"/>
    <n v="228.05"/>
    <x v="14"/>
    <n v="7"/>
    <x v="1"/>
  </r>
  <r>
    <s v="53123"/>
    <s v="transcar"/>
    <x v="1"/>
    <x v="1"/>
    <s v="palanquilla / tocho"/>
    <n v="25060"/>
    <n v="228.05"/>
    <x v="14"/>
    <n v="9"/>
    <x v="1"/>
  </r>
  <r>
    <s v="51669"/>
    <s v="sastre"/>
    <x v="1"/>
    <x v="1"/>
    <s v="palanquilla / tocho"/>
    <n v="25040"/>
    <n v="227.86"/>
    <x v="14"/>
    <n v="7"/>
    <x v="1"/>
  </r>
  <r>
    <s v="51719"/>
    <s v="sastre"/>
    <x v="1"/>
    <x v="1"/>
    <s v="palanquilla / tocho"/>
    <n v="25040"/>
    <n v="227.86"/>
    <x v="25"/>
    <n v="8"/>
    <x v="1"/>
  </r>
  <r>
    <s v="51382"/>
    <s v="sastre"/>
    <x v="1"/>
    <x v="1"/>
    <s v="maquilas"/>
    <n v="25040"/>
    <n v="227.86"/>
    <x v="6"/>
    <n v="7"/>
    <x v="1"/>
  </r>
  <r>
    <s v="53588"/>
    <s v="carvol"/>
    <x v="2"/>
    <x v="1"/>
    <s v="maquilas"/>
    <n v="25040"/>
    <n v="149.49"/>
    <x v="29"/>
    <n v="10"/>
    <x v="1"/>
  </r>
  <r>
    <s v="52284"/>
    <s v="transkgs"/>
    <x v="1"/>
    <x v="1"/>
    <s v="palanquilla / tocho"/>
    <n v="25032"/>
    <n v="227.79"/>
    <x v="26"/>
    <n v="9"/>
    <x v="1"/>
  </r>
  <r>
    <s v="51525"/>
    <s v="transkgs"/>
    <x v="1"/>
    <x v="1"/>
    <s v="palanquilla / tocho"/>
    <n v="25020"/>
    <n v="248.95"/>
    <x v="11"/>
    <n v="7"/>
    <x v="1"/>
  </r>
  <r>
    <s v="54153"/>
    <s v="menchaca"/>
    <x v="1"/>
    <x v="1"/>
    <s v="palanquilla / tocho"/>
    <n v="25000"/>
    <n v="227.5"/>
    <x v="4"/>
    <n v="10"/>
    <x v="1"/>
  </r>
  <r>
    <s v="51518"/>
    <s v="menchaca"/>
    <x v="1"/>
    <x v="1"/>
    <s v="maquilas"/>
    <n v="25000"/>
    <n v="227.5"/>
    <x v="11"/>
    <n v="7"/>
    <x v="1"/>
  </r>
  <r>
    <s v="51726"/>
    <s v="transkgs"/>
    <x v="0"/>
    <x v="2"/>
    <s v="maquilas"/>
    <n v="24968"/>
    <n v="149.06"/>
    <x v="25"/>
    <n v="8"/>
    <x v="1"/>
  </r>
  <r>
    <s v="53577"/>
    <s v="transcar"/>
    <x v="1"/>
    <x v="1"/>
    <s v="palanquilla / tocho"/>
    <n v="24960"/>
    <n v="227.14"/>
    <x v="5"/>
    <n v="10"/>
    <x v="1"/>
  </r>
  <r>
    <s v="51313"/>
    <s v="sastre"/>
    <x v="1"/>
    <x v="1"/>
    <s v="maquilas"/>
    <n v="24960"/>
    <n v="227.14"/>
    <x v="15"/>
    <n v="7"/>
    <x v="1"/>
  </r>
  <r>
    <s v="51059"/>
    <s v="carvol"/>
    <x v="2"/>
    <x v="1"/>
    <s v="maquilas"/>
    <n v="24960"/>
    <n v="149.01"/>
    <x v="5"/>
    <n v="7"/>
    <x v="1"/>
  </r>
  <r>
    <s v="54338"/>
    <s v="carvol"/>
    <x v="2"/>
    <x v="1"/>
    <s v="maquilas"/>
    <n v="24960"/>
    <n v="149.01"/>
    <x v="25"/>
    <n v="10"/>
    <x v="1"/>
  </r>
  <r>
    <s v="51110"/>
    <s v="torre"/>
    <x v="1"/>
    <x v="1"/>
    <s v="palanquilla / tocho"/>
    <n v="24940"/>
    <n v="226.95"/>
    <x v="10"/>
    <n v="7"/>
    <x v="1"/>
  </r>
  <r>
    <s v="53521"/>
    <s v="transcar"/>
    <x v="1"/>
    <x v="1"/>
    <s v="palanquilla / tocho"/>
    <n v="24940"/>
    <n v="226.95"/>
    <x v="5"/>
    <n v="10"/>
    <x v="1"/>
  </r>
  <r>
    <s v="51643"/>
    <s v="ibañez"/>
    <x v="0"/>
    <x v="0"/>
    <s v="maquilas"/>
    <n v="24940"/>
    <n v="192.54"/>
    <x v="19"/>
    <n v="7"/>
    <x v="1"/>
  </r>
  <r>
    <s v="54150"/>
    <s v="sastre"/>
    <x v="1"/>
    <x v="1"/>
    <s v="palanquilla / tocho"/>
    <n v="24920"/>
    <n v="226.77"/>
    <x v="4"/>
    <n v="10"/>
    <x v="1"/>
  </r>
  <r>
    <s v="51704"/>
    <s v="sastre"/>
    <x v="1"/>
    <x v="1"/>
    <s v="palanquilla / tocho"/>
    <n v="24900"/>
    <n v="226.59"/>
    <x v="17"/>
    <n v="8"/>
    <x v="1"/>
  </r>
  <r>
    <s v="52168"/>
    <s v="menchaca"/>
    <x v="1"/>
    <x v="1"/>
    <s v="maquilas"/>
    <n v="24900"/>
    <n v="226.59"/>
    <x v="0"/>
    <n v="9"/>
    <x v="1"/>
  </r>
  <r>
    <s v="54340"/>
    <s v="carvol"/>
    <x v="2"/>
    <x v="1"/>
    <s v="maquilas"/>
    <n v="24900"/>
    <n v="148.65"/>
    <x v="14"/>
    <n v="10"/>
    <x v="1"/>
  </r>
  <r>
    <s v="53927"/>
    <s v="albiol"/>
    <x v="0"/>
    <x v="0"/>
    <s v="maquilas"/>
    <n v="24900"/>
    <n v="124.5"/>
    <x v="20"/>
    <n v="10"/>
    <x v="1"/>
  </r>
  <r>
    <s v="54154"/>
    <s v="albiol"/>
    <x v="0"/>
    <x v="0"/>
    <s v="maquilas"/>
    <n v="24900"/>
    <n v="124.5"/>
    <x v="4"/>
    <n v="10"/>
    <x v="1"/>
  </r>
  <r>
    <s v="51729"/>
    <s v="sastre"/>
    <x v="1"/>
    <x v="1"/>
    <s v="maquilas"/>
    <n v="24880"/>
    <n v="226.41"/>
    <x v="25"/>
    <n v="8"/>
    <x v="1"/>
  </r>
  <r>
    <s v="51522"/>
    <s v="torre"/>
    <x v="1"/>
    <x v="1"/>
    <s v="palanquilla / tocho"/>
    <n v="24860"/>
    <n v="226.23"/>
    <x v="11"/>
    <n v="7"/>
    <x v="1"/>
  </r>
  <r>
    <s v="51974"/>
    <s v="transcar"/>
    <x v="1"/>
    <x v="1"/>
    <s v="palanquilla / tocho"/>
    <n v="24860"/>
    <n v="226.23"/>
    <x v="1"/>
    <n v="9"/>
    <x v="1"/>
  </r>
  <r>
    <s v="53143"/>
    <s v="carvol"/>
    <x v="2"/>
    <x v="1"/>
    <s v="maquilas"/>
    <n v="24860"/>
    <n v="148.41"/>
    <x v="16"/>
    <n v="9"/>
    <x v="1"/>
  </r>
  <r>
    <s v="50768"/>
    <s v="menchaca"/>
    <x v="1"/>
    <x v="1"/>
    <s v="palanquilla / tocho"/>
    <n v="24840"/>
    <n v="226.04"/>
    <x v="7"/>
    <n v="7"/>
    <x v="1"/>
  </r>
  <r>
    <s v="53836"/>
    <s v="menchaca"/>
    <x v="1"/>
    <x v="1"/>
    <s v="palanquilla / tocho"/>
    <n v="24840"/>
    <n v="226.04"/>
    <x v="15"/>
    <n v="10"/>
    <x v="1"/>
  </r>
  <r>
    <s v="51113"/>
    <s v="menchaca"/>
    <x v="1"/>
    <x v="1"/>
    <s v="palanquilla / tocho"/>
    <n v="24820"/>
    <n v="225.86"/>
    <x v="10"/>
    <n v="7"/>
    <x v="1"/>
  </r>
  <r>
    <s v="51459"/>
    <s v="menchaca"/>
    <x v="1"/>
    <x v="1"/>
    <s v="palanquilla / tocho"/>
    <n v="24820"/>
    <n v="225.86"/>
    <x v="20"/>
    <n v="7"/>
    <x v="1"/>
  </r>
  <r>
    <s v="51703"/>
    <s v="transcar"/>
    <x v="1"/>
    <x v="1"/>
    <s v="palanquilla / tocho"/>
    <n v="24820"/>
    <n v="225.86"/>
    <x v="17"/>
    <n v="8"/>
    <x v="1"/>
  </r>
  <r>
    <s v="53122"/>
    <s v="menchaca"/>
    <x v="1"/>
    <x v="1"/>
    <s v="palanquilla / tocho"/>
    <n v="24820"/>
    <n v="225.86"/>
    <x v="14"/>
    <n v="9"/>
    <x v="1"/>
  </r>
  <r>
    <s v="54040"/>
    <s v="carvol"/>
    <x v="2"/>
    <x v="1"/>
    <s v="maquilas"/>
    <n v="24820"/>
    <n v="148.18"/>
    <x v="11"/>
    <n v="10"/>
    <x v="1"/>
  </r>
  <r>
    <s v="51637"/>
    <s v="albiol"/>
    <x v="0"/>
    <x v="0"/>
    <s v="maquilas"/>
    <n v="24820"/>
    <n v="124.1"/>
    <x v="19"/>
    <n v="7"/>
    <x v="1"/>
  </r>
  <r>
    <s v="51975"/>
    <s v="transcar"/>
    <x v="1"/>
    <x v="1"/>
    <s v="palanquilla / tocho"/>
    <n v="24800"/>
    <n v="225.68"/>
    <x v="1"/>
    <n v="9"/>
    <x v="1"/>
  </r>
  <r>
    <s v="51691"/>
    <s v="transcar"/>
    <x v="1"/>
    <x v="1"/>
    <s v="palanquilla / tocho"/>
    <n v="24782"/>
    <n v="225.52"/>
    <x v="19"/>
    <n v="8"/>
    <x v="1"/>
  </r>
  <r>
    <s v="53117"/>
    <s v="carvol"/>
    <x v="2"/>
    <x v="1"/>
    <s v="maquilas"/>
    <n v="24780"/>
    <n v="147.94"/>
    <x v="14"/>
    <n v="9"/>
    <x v="1"/>
  </r>
  <r>
    <s v="54155"/>
    <s v="albiol"/>
    <x v="0"/>
    <x v="0"/>
    <s v="maquilas"/>
    <n v="24777"/>
    <n v="123.89"/>
    <x v="4"/>
    <n v="10"/>
    <x v="1"/>
  </r>
  <r>
    <s v="53176"/>
    <s v="menchaca"/>
    <x v="1"/>
    <x v="1"/>
    <s v="palanquilla / tocho"/>
    <n v="24769"/>
    <n v="225.4"/>
    <x v="16"/>
    <n v="9"/>
    <x v="1"/>
  </r>
  <r>
    <s v="53262"/>
    <s v="torre"/>
    <x v="1"/>
    <x v="1"/>
    <s v="palanquilla / tocho"/>
    <n v="24760"/>
    <n v="225.32"/>
    <x v="28"/>
    <n v="9"/>
    <x v="1"/>
  </r>
  <r>
    <s v="53360"/>
    <s v="menchaca"/>
    <x v="1"/>
    <x v="1"/>
    <s v="palanquilla / tocho"/>
    <n v="24760"/>
    <n v="225.32"/>
    <x v="7"/>
    <n v="10"/>
    <x v="1"/>
  </r>
  <r>
    <s v="54339"/>
    <s v="transcar"/>
    <x v="1"/>
    <x v="1"/>
    <s v="palanquilla / tocho"/>
    <n v="24760"/>
    <n v="225.32"/>
    <x v="14"/>
    <n v="10"/>
    <x v="1"/>
  </r>
  <r>
    <s v="53075"/>
    <s v="carvol"/>
    <x v="2"/>
    <x v="1"/>
    <s v="maquilas"/>
    <n v="24750"/>
    <n v="147.76"/>
    <x v="14"/>
    <n v="9"/>
    <x v="1"/>
  </r>
  <r>
    <s v="53261"/>
    <s v="sastre"/>
    <x v="1"/>
    <x v="1"/>
    <s v="palanquilla / tocho"/>
    <n v="24740"/>
    <n v="225.13"/>
    <x v="28"/>
    <n v="9"/>
    <x v="1"/>
  </r>
  <r>
    <s v="53980"/>
    <s v="torre"/>
    <x v="1"/>
    <x v="1"/>
    <s v="palanquilla / tocho"/>
    <n v="24740"/>
    <n v="225.13"/>
    <x v="20"/>
    <n v="10"/>
    <x v="1"/>
  </r>
  <r>
    <s v="5aspurz"/>
    <s v="ibañez"/>
    <x v="1"/>
    <x v="1"/>
    <s v="maquilas"/>
    <n v="24740"/>
    <n v="225.13"/>
    <x v="23"/>
    <n v="10"/>
    <x v="1"/>
  </r>
  <r>
    <s v="51406"/>
    <s v="menchaca"/>
    <x v="1"/>
    <x v="1"/>
    <s v="maquilas"/>
    <n v="24720"/>
    <n v="224.95"/>
    <x v="6"/>
    <n v="7"/>
    <x v="1"/>
  </r>
  <r>
    <s v="54397"/>
    <s v="transcar"/>
    <x v="1"/>
    <x v="1"/>
    <s v="palanquilla / tocho"/>
    <n v="24700"/>
    <n v="224.77"/>
    <x v="16"/>
    <n v="10"/>
    <x v="1"/>
  </r>
  <r>
    <s v="50990"/>
    <s v="carvol"/>
    <x v="2"/>
    <x v="1"/>
    <s v="maquilas"/>
    <n v="24700"/>
    <n v="147.46"/>
    <x v="5"/>
    <n v="7"/>
    <x v="1"/>
  </r>
  <r>
    <s v="51706"/>
    <s v="menchaca"/>
    <x v="1"/>
    <x v="1"/>
    <s v="palanquilla / tocho"/>
    <n v="24680"/>
    <n v="224.59"/>
    <x v="21"/>
    <n v="8"/>
    <x v="1"/>
  </r>
  <r>
    <s v="51718"/>
    <s v="transcar"/>
    <x v="0"/>
    <x v="0"/>
    <s v="maquilas"/>
    <n v="24680"/>
    <n v="224.59"/>
    <x v="21"/>
    <n v="8"/>
    <x v="1"/>
  </r>
  <r>
    <s v="51156"/>
    <s v="carvol"/>
    <x v="2"/>
    <x v="1"/>
    <s v="maquilas"/>
    <n v="24680"/>
    <n v="147.34"/>
    <x v="10"/>
    <n v="7"/>
    <x v="1"/>
  </r>
  <r>
    <s v="51412"/>
    <s v="menchaca"/>
    <x v="1"/>
    <x v="1"/>
    <s v="palanquilla / tocho"/>
    <n v="24640"/>
    <n v="224.22"/>
    <x v="6"/>
    <n v="7"/>
    <x v="1"/>
  </r>
  <r>
    <s v="53585"/>
    <s v="sastre"/>
    <x v="1"/>
    <x v="1"/>
    <s v="palanquilla / tocho"/>
    <n v="24640"/>
    <n v="224.22"/>
    <x v="5"/>
    <n v="10"/>
    <x v="1"/>
  </r>
  <r>
    <s v="52809"/>
    <s v="menchaca"/>
    <x v="1"/>
    <x v="1"/>
    <s v="maquilas"/>
    <n v="24640"/>
    <n v="224.22"/>
    <x v="11"/>
    <n v="9"/>
    <x v="1"/>
  </r>
  <r>
    <s v="52806"/>
    <s v="carvol"/>
    <x v="2"/>
    <x v="1"/>
    <s v="maquilas"/>
    <n v="24640"/>
    <n v="147.1"/>
    <x v="11"/>
    <n v="9"/>
    <x v="1"/>
  </r>
  <r>
    <s v="52224"/>
    <s v="menchaca"/>
    <x v="1"/>
    <x v="1"/>
    <s v="maquilas"/>
    <n v="24630"/>
    <n v="224.13"/>
    <x v="9"/>
    <n v="9"/>
    <x v="1"/>
  </r>
  <r>
    <s v="53413"/>
    <s v="sastre"/>
    <x v="1"/>
    <x v="1"/>
    <s v="palanquilla / tocho"/>
    <n v="24620"/>
    <n v="224.04"/>
    <x v="7"/>
    <n v="10"/>
    <x v="1"/>
  </r>
  <r>
    <s v="52751"/>
    <s v="carvol"/>
    <x v="2"/>
    <x v="1"/>
    <s v="maquilas"/>
    <n v="24620"/>
    <n v="146.97999999999999"/>
    <x v="27"/>
    <n v="9"/>
    <x v="1"/>
  </r>
  <r>
    <s v="52264"/>
    <s v="torre"/>
    <x v="1"/>
    <x v="1"/>
    <s v="palanquilla / tocho"/>
    <n v="24600"/>
    <n v="223.86"/>
    <x v="12"/>
    <n v="9"/>
    <x v="1"/>
  </r>
  <r>
    <s v="51679"/>
    <s v="transcar"/>
    <x v="1"/>
    <x v="1"/>
    <s v="palanquilla / tocho"/>
    <n v="24585"/>
    <n v="223.72"/>
    <x v="16"/>
    <n v="7"/>
    <x v="1"/>
  </r>
  <r>
    <s v="53943"/>
    <s v="trankim"/>
    <x v="2"/>
    <x v="1"/>
    <s v="maquilas"/>
    <n v="24580"/>
    <n v="146.74"/>
    <x v="20"/>
    <n v="10"/>
    <x v="1"/>
  </r>
  <r>
    <s v="53383"/>
    <s v="menchaca"/>
    <x v="1"/>
    <x v="1"/>
    <s v="palanquilla / tocho"/>
    <n v="24560"/>
    <n v="223.5"/>
    <x v="7"/>
    <n v="10"/>
    <x v="1"/>
  </r>
  <r>
    <s v="52815"/>
    <s v="albiol"/>
    <x v="0"/>
    <x v="0"/>
    <s v="maquilas"/>
    <n v="24560"/>
    <n v="122.8"/>
    <x v="4"/>
    <n v="9"/>
    <x v="1"/>
  </r>
  <r>
    <s v="53820"/>
    <s v="menchaca"/>
    <x v="1"/>
    <x v="1"/>
    <s v="palanquilla / tocho"/>
    <n v="24552"/>
    <n v="223.42"/>
    <x v="15"/>
    <n v="10"/>
    <x v="1"/>
  </r>
  <r>
    <s v="52914"/>
    <s v="transkgs"/>
    <x v="0"/>
    <x v="2"/>
    <s v="maquilas"/>
    <n v="24540"/>
    <n v="146.5"/>
    <x v="19"/>
    <n v="9"/>
    <x v="1"/>
  </r>
  <r>
    <s v="50987"/>
    <s v="albiol"/>
    <x v="0"/>
    <x v="0"/>
    <s v="maquilas"/>
    <n v="24540"/>
    <n v="122.7"/>
    <x v="5"/>
    <n v="7"/>
    <x v="1"/>
  </r>
  <r>
    <s v="51862"/>
    <s v="albiol"/>
    <x v="0"/>
    <x v="0"/>
    <s v="maquilas"/>
    <n v="24540"/>
    <n v="122.7"/>
    <x v="23"/>
    <n v="8"/>
    <x v="1"/>
  </r>
  <r>
    <s v="51717"/>
    <s v="tanvol"/>
    <x v="0"/>
    <x v="2"/>
    <s v="maquilas"/>
    <n v="24530"/>
    <n v="146.44"/>
    <x v="21"/>
    <n v="8"/>
    <x v="1"/>
  </r>
  <r>
    <s v="52110"/>
    <s v="menchaca"/>
    <x v="1"/>
    <x v="1"/>
    <s v="maquilas"/>
    <n v="24520"/>
    <n v="223.13"/>
    <x v="5"/>
    <n v="9"/>
    <x v="1"/>
  </r>
  <r>
    <s v="53411"/>
    <s v="menchaca"/>
    <x v="1"/>
    <x v="1"/>
    <s v="palanquilla / tocho"/>
    <n v="24500"/>
    <n v="222.95"/>
    <x v="7"/>
    <n v="10"/>
    <x v="1"/>
  </r>
  <r>
    <s v="51310"/>
    <s v="sastre"/>
    <x v="1"/>
    <x v="1"/>
    <s v="maquilas"/>
    <n v="24488"/>
    <n v="222.84"/>
    <x v="15"/>
    <n v="7"/>
    <x v="1"/>
  </r>
  <r>
    <s v="51634"/>
    <s v="transcar"/>
    <x v="1"/>
    <x v="1"/>
    <s v="palanquilla / tocho"/>
    <n v="24480"/>
    <n v="222.77"/>
    <x v="2"/>
    <n v="7"/>
    <x v="1"/>
  </r>
  <r>
    <s v="51689"/>
    <s v="transcar"/>
    <x v="1"/>
    <x v="1"/>
    <s v="palanquilla / tocho"/>
    <n v="24480"/>
    <n v="222.77"/>
    <x v="19"/>
    <n v="8"/>
    <x v="1"/>
  </r>
  <r>
    <s v="50848"/>
    <s v="ibañez"/>
    <x v="1"/>
    <x v="1"/>
    <s v="maquilas"/>
    <n v="24480"/>
    <n v="222.77"/>
    <x v="1"/>
    <n v="7"/>
    <x v="1"/>
  </r>
  <r>
    <s v="51315"/>
    <s v="menchaca"/>
    <x v="1"/>
    <x v="1"/>
    <s v="maquilas"/>
    <n v="24480"/>
    <n v="222.77"/>
    <x v="15"/>
    <n v="7"/>
    <x v="1"/>
  </r>
  <r>
    <s v="53586"/>
    <s v="transcar"/>
    <x v="1"/>
    <x v="1"/>
    <s v="maquilas"/>
    <n v="24480"/>
    <n v="222.77"/>
    <x v="29"/>
    <n v="10"/>
    <x v="1"/>
  </r>
  <r>
    <s v="51677"/>
    <s v="transcar"/>
    <x v="1"/>
    <x v="1"/>
    <s v="palanquilla / tocho"/>
    <n v="24465"/>
    <n v="222.63"/>
    <x v="16"/>
    <n v="7"/>
    <x v="1"/>
  </r>
  <r>
    <s v="52756"/>
    <s v="transcar"/>
    <x v="1"/>
    <x v="1"/>
    <s v="palanquilla / tocho"/>
    <n v="24460"/>
    <n v="222.59"/>
    <x v="11"/>
    <n v="9"/>
    <x v="1"/>
  </r>
  <r>
    <s v="53826"/>
    <s v="menchaca"/>
    <x v="1"/>
    <x v="1"/>
    <s v="palanquilla / tocho"/>
    <n v="24460"/>
    <n v="222.59"/>
    <x v="15"/>
    <n v="10"/>
    <x v="1"/>
  </r>
  <r>
    <s v="51157"/>
    <s v="carvol"/>
    <x v="2"/>
    <x v="1"/>
    <s v="maquilas"/>
    <n v="24460"/>
    <n v="146.03"/>
    <x v="10"/>
    <n v="7"/>
    <x v="1"/>
  </r>
  <r>
    <s v="52910"/>
    <s v="tanvol"/>
    <x v="2"/>
    <x v="1"/>
    <s v="maquilas"/>
    <n v="24460"/>
    <n v="146.03"/>
    <x v="2"/>
    <n v="9"/>
    <x v="1"/>
  </r>
  <r>
    <s v="54191"/>
    <s v="menchaca"/>
    <x v="1"/>
    <x v="1"/>
    <s v="palanquilla / tocho"/>
    <n v="24440"/>
    <n v="372.4"/>
    <x v="2"/>
    <n v="10"/>
    <x v="1"/>
  </r>
  <r>
    <s v="51678"/>
    <s v="transcar"/>
    <x v="1"/>
    <x v="1"/>
    <s v="palanquilla / tocho"/>
    <n v="24440"/>
    <n v="222.4"/>
    <x v="16"/>
    <n v="7"/>
    <x v="1"/>
  </r>
  <r>
    <s v="50838"/>
    <s v="albiol"/>
    <x v="0"/>
    <x v="0"/>
    <s v="maquilas"/>
    <n v="24440"/>
    <n v="122.2"/>
    <x v="1"/>
    <n v="7"/>
    <x v="1"/>
  </r>
  <r>
    <s v="51411"/>
    <s v="menchaca"/>
    <x v="1"/>
    <x v="1"/>
    <s v="palanquilla / tocho"/>
    <n v="24420"/>
    <n v="222.22"/>
    <x v="6"/>
    <n v="7"/>
    <x v="1"/>
  </r>
  <r>
    <s v="53816"/>
    <s v="torre"/>
    <x v="1"/>
    <x v="1"/>
    <s v="palanquilla / tocho"/>
    <n v="24420"/>
    <n v="222.22"/>
    <x v="12"/>
    <n v="10"/>
    <x v="1"/>
  </r>
  <r>
    <s v="52950"/>
    <s v="tanvol"/>
    <x v="2"/>
    <x v="1"/>
    <s v="maquilas"/>
    <n v="24420"/>
    <n v="116.63"/>
    <x v="18"/>
    <n v="9"/>
    <x v="1"/>
  </r>
  <r>
    <s v="51460"/>
    <s v="menchaca"/>
    <x v="1"/>
    <x v="1"/>
    <s v="palanquilla / tocho"/>
    <n v="24410"/>
    <n v="222.13"/>
    <x v="20"/>
    <n v="7"/>
    <x v="1"/>
  </r>
  <r>
    <s v="51694"/>
    <s v="sastre"/>
    <x v="1"/>
    <x v="1"/>
    <s v="palanquilla / tocho"/>
    <n v="24410"/>
    <n v="222.13"/>
    <x v="19"/>
    <n v="8"/>
    <x v="1"/>
  </r>
  <r>
    <s v="54192"/>
    <s v="menchaca"/>
    <x v="1"/>
    <x v="1"/>
    <s v="palanquilla / tocho"/>
    <n v="24400"/>
    <n v="372.04"/>
    <x v="2"/>
    <n v="10"/>
    <x v="1"/>
  </r>
  <r>
    <s v="51353"/>
    <s v="menchaca"/>
    <x v="1"/>
    <x v="1"/>
    <s v="palanquilla / tocho"/>
    <n v="24400"/>
    <n v="222.04"/>
    <x v="15"/>
    <n v="7"/>
    <x v="1"/>
  </r>
  <r>
    <s v="51705"/>
    <s v="menchaca"/>
    <x v="1"/>
    <x v="1"/>
    <s v="palanquilla / tocho"/>
    <n v="24400"/>
    <n v="222.04"/>
    <x v="21"/>
    <n v="8"/>
    <x v="1"/>
  </r>
  <r>
    <s v="51584"/>
    <s v="torre"/>
    <x v="1"/>
    <x v="1"/>
    <s v="palanquilla / tocho"/>
    <n v="24399"/>
    <n v="222.03"/>
    <x v="4"/>
    <n v="7"/>
    <x v="1"/>
  </r>
  <r>
    <s v="53821"/>
    <s v="sastre"/>
    <x v="1"/>
    <x v="1"/>
    <s v="palanquilla / tocho"/>
    <n v="24385"/>
    <n v="221.9"/>
    <x v="15"/>
    <n v="10"/>
    <x v="1"/>
  </r>
  <r>
    <s v="53947"/>
    <s v="menchaca"/>
    <x v="1"/>
    <x v="1"/>
    <s v="maquilas"/>
    <n v="24380"/>
    <n v="221.86"/>
    <x v="20"/>
    <n v="10"/>
    <x v="1"/>
  </r>
  <r>
    <s v="51976"/>
    <s v="transcar"/>
    <x v="1"/>
    <x v="1"/>
    <s v="palanquilla / tocho"/>
    <n v="24360"/>
    <n v="221.68"/>
    <x v="1"/>
    <n v="9"/>
    <x v="1"/>
  </r>
  <r>
    <s v="53359"/>
    <s v="transcar"/>
    <x v="1"/>
    <x v="1"/>
    <s v="palanquilla / tocho"/>
    <n v="24360"/>
    <n v="221.68"/>
    <x v="7"/>
    <n v="10"/>
    <x v="1"/>
  </r>
  <r>
    <s v="51420"/>
    <s v="menchaca"/>
    <x v="1"/>
    <x v="1"/>
    <s v="maquilas"/>
    <n v="24360"/>
    <n v="221.68"/>
    <x v="20"/>
    <n v="7"/>
    <x v="1"/>
  </r>
  <r>
    <s v="53823"/>
    <s v="transkgs"/>
    <x v="0"/>
    <x v="2"/>
    <s v="maquilas"/>
    <n v="24360"/>
    <n v="145.43"/>
    <x v="15"/>
    <n v="10"/>
    <x v="1"/>
  </r>
  <r>
    <s v="51683"/>
    <s v="menchaca"/>
    <x v="1"/>
    <x v="1"/>
    <s v="palanquilla / tocho"/>
    <n v="24340"/>
    <n v="221.49"/>
    <x v="16"/>
    <n v="7"/>
    <x v="1"/>
  </r>
  <r>
    <s v="51713"/>
    <s v="transcar"/>
    <x v="1"/>
    <x v="1"/>
    <s v="maquilas"/>
    <n v="24340"/>
    <n v="221.49"/>
    <x v="21"/>
    <n v="8"/>
    <x v="1"/>
  </r>
  <r>
    <s v="51712"/>
    <s v="transcar"/>
    <x v="1"/>
    <x v="1"/>
    <s v="palanquilla / tocho"/>
    <n v="24320"/>
    <n v="221.31"/>
    <x v="21"/>
    <n v="8"/>
    <x v="1"/>
  </r>
  <r>
    <s v="52856"/>
    <s v="menchaca"/>
    <x v="1"/>
    <x v="1"/>
    <s v="palanquilla / tocho"/>
    <n v="24320"/>
    <n v="221.31"/>
    <x v="4"/>
    <n v="9"/>
    <x v="1"/>
  </r>
  <r>
    <s v="53686"/>
    <s v="ibañez"/>
    <x v="1"/>
    <x v="1"/>
    <s v="maquilas"/>
    <n v="24320"/>
    <n v="221.31"/>
    <x v="10"/>
    <n v="10"/>
    <x v="1"/>
  </r>
  <r>
    <s v="52814"/>
    <s v="torre"/>
    <x v="1"/>
    <x v="1"/>
    <s v="palanquilla / tocho"/>
    <n v="24300"/>
    <n v="237.87"/>
    <x v="11"/>
    <n v="9"/>
    <x v="1"/>
  </r>
  <r>
    <s v="53828"/>
    <s v="menchaca"/>
    <x v="1"/>
    <x v="1"/>
    <s v="palanquilla / tocho"/>
    <n v="24300"/>
    <n v="221.13"/>
    <x v="15"/>
    <n v="10"/>
    <x v="1"/>
  </r>
  <r>
    <s v="50767"/>
    <s v="menchaca"/>
    <x v="1"/>
    <x v="1"/>
    <s v="palanquilla / tocho"/>
    <n v="24280"/>
    <n v="220.95"/>
    <x v="7"/>
    <n v="7"/>
    <x v="1"/>
  </r>
  <r>
    <s v="51697"/>
    <s v="transcar"/>
    <x v="1"/>
    <x v="1"/>
    <s v="palanquilla / tocho"/>
    <n v="24268"/>
    <n v="220.84"/>
    <x v="19"/>
    <n v="8"/>
    <x v="1"/>
  </r>
  <r>
    <s v="52819"/>
    <s v="menchaca"/>
    <x v="1"/>
    <x v="1"/>
    <s v="palanquilla / tocho"/>
    <n v="24260"/>
    <n v="220.77"/>
    <x v="4"/>
    <n v="9"/>
    <x v="1"/>
  </r>
  <r>
    <s v="52873"/>
    <s v="transcar"/>
    <x v="1"/>
    <x v="1"/>
    <s v="palanquilla / tocho"/>
    <n v="24260"/>
    <n v="220.77"/>
    <x v="4"/>
    <n v="9"/>
    <x v="1"/>
  </r>
  <r>
    <s v="52328"/>
    <s v="menchaca"/>
    <x v="1"/>
    <x v="1"/>
    <s v="maquilas"/>
    <n v="24260"/>
    <n v="220.77"/>
    <x v="26"/>
    <n v="9"/>
    <x v="1"/>
  </r>
  <r>
    <s v="53071"/>
    <s v="menchaca"/>
    <x v="1"/>
    <x v="1"/>
    <s v="palanquilla / tocho"/>
    <n v="24255"/>
    <n v="220.72"/>
    <x v="14"/>
    <n v="9"/>
    <x v="1"/>
  </r>
  <r>
    <s v="54202"/>
    <s v="menchaca"/>
    <x v="1"/>
    <x v="1"/>
    <s v="palanquilla / tocho"/>
    <n v="24240"/>
    <n v="220.58"/>
    <x v="17"/>
    <n v="10"/>
    <x v="1"/>
  </r>
  <r>
    <s v="52143"/>
    <s v="torre"/>
    <x v="1"/>
    <x v="1"/>
    <s v="palanquilla / tocho"/>
    <n v="24230"/>
    <n v="220.49"/>
    <x v="0"/>
    <n v="9"/>
    <x v="1"/>
  </r>
  <r>
    <s v="51978"/>
    <s v="menchaca"/>
    <x v="1"/>
    <x v="1"/>
    <s v="maquilas"/>
    <n v="24220"/>
    <n v="220.4"/>
    <x v="1"/>
    <n v="9"/>
    <x v="1"/>
  </r>
  <r>
    <s v="53581"/>
    <s v="trankim"/>
    <x v="2"/>
    <x v="1"/>
    <s v="maquilas"/>
    <n v="24220"/>
    <n v="144.59"/>
    <x v="5"/>
    <n v="10"/>
    <x v="1"/>
  </r>
  <r>
    <s v="53783"/>
    <s v="tanvol"/>
    <x v="2"/>
    <x v="1"/>
    <s v="maquilas"/>
    <n v="24220"/>
    <n v="115.77"/>
    <x v="12"/>
    <n v="10"/>
    <x v="1"/>
  </r>
  <r>
    <s v="50893"/>
    <s v="sastre"/>
    <x v="1"/>
    <x v="1"/>
    <s v="palanquilla / tocho"/>
    <n v="24200"/>
    <n v="220.22"/>
    <x v="1"/>
    <n v="7"/>
    <x v="1"/>
  </r>
  <r>
    <s v="53213"/>
    <s v="transcar"/>
    <x v="1"/>
    <x v="1"/>
    <s v="palanquilla / tocho"/>
    <n v="24200"/>
    <n v="220.22"/>
    <x v="8"/>
    <n v="9"/>
    <x v="1"/>
  </r>
  <r>
    <s v="51690"/>
    <s v="transcar"/>
    <x v="1"/>
    <x v="1"/>
    <s v="palanquilla / tocho"/>
    <n v="24180"/>
    <n v="220.04"/>
    <x v="19"/>
    <n v="8"/>
    <x v="1"/>
  </r>
  <r>
    <s v="54591"/>
    <s v="menchaca"/>
    <x v="1"/>
    <x v="1"/>
    <s v="maquilas"/>
    <n v="24180"/>
    <n v="220.04"/>
    <x v="23"/>
    <n v="10"/>
    <x v="1"/>
  </r>
  <r>
    <s v="51582"/>
    <s v="sastre"/>
    <x v="1"/>
    <x v="1"/>
    <s v="maquilas"/>
    <n v="24166"/>
    <n v="219.91"/>
    <x v="4"/>
    <n v="7"/>
    <x v="1"/>
  </r>
  <r>
    <s v="51676"/>
    <s v="transcar"/>
    <x v="1"/>
    <x v="1"/>
    <s v="palanquilla / tocho"/>
    <n v="24160"/>
    <n v="219.86"/>
    <x v="16"/>
    <n v="7"/>
    <x v="1"/>
  </r>
  <r>
    <s v="53829"/>
    <s v="menchaca"/>
    <x v="1"/>
    <x v="1"/>
    <s v="palanquilla / tocho"/>
    <n v="24160"/>
    <n v="219.86"/>
    <x v="15"/>
    <n v="10"/>
    <x v="1"/>
  </r>
  <r>
    <s v="53746"/>
    <s v="transcar"/>
    <x v="1"/>
    <x v="1"/>
    <s v="maquilas"/>
    <n v="24160"/>
    <n v="219.86"/>
    <x v="10"/>
    <n v="10"/>
    <x v="1"/>
  </r>
  <r>
    <s v="54044"/>
    <s v="carvol"/>
    <x v="0"/>
    <x v="2"/>
    <s v="maquilas"/>
    <n v="24160"/>
    <n v="115.48"/>
    <x v="11"/>
    <n v="10"/>
    <x v="1"/>
  </r>
  <r>
    <s v="51111"/>
    <s v="sastre"/>
    <x v="1"/>
    <x v="1"/>
    <s v="palanquilla / tocho"/>
    <n v="24145"/>
    <n v="219.72"/>
    <x v="10"/>
    <n v="7"/>
    <x v="1"/>
  </r>
  <r>
    <s v="53217"/>
    <s v="torre"/>
    <x v="1"/>
    <x v="1"/>
    <s v="palanquilla / tocho"/>
    <n v="24140"/>
    <n v="219.67"/>
    <x v="8"/>
    <n v="9"/>
    <x v="1"/>
  </r>
  <r>
    <s v="54188"/>
    <s v="sastre"/>
    <x v="1"/>
    <x v="1"/>
    <s v="palanquilla / tocho"/>
    <n v="24140"/>
    <n v="219.67"/>
    <x v="2"/>
    <n v="10"/>
    <x v="1"/>
  </r>
  <r>
    <s v="54195"/>
    <s v="menchaca"/>
    <x v="1"/>
    <x v="1"/>
    <s v="palanquilla / tocho"/>
    <n v="24140"/>
    <n v="219.67"/>
    <x v="17"/>
    <n v="10"/>
    <x v="1"/>
  </r>
  <r>
    <s v="54394"/>
    <s v="sastre"/>
    <x v="1"/>
    <x v="1"/>
    <s v="palanquilla / tocho"/>
    <n v="24140"/>
    <n v="219.67"/>
    <x v="16"/>
    <n v="10"/>
    <x v="1"/>
  </r>
  <r>
    <s v="51528"/>
    <s v="albiol"/>
    <x v="0"/>
    <x v="0"/>
    <s v="maquilas"/>
    <n v="24120"/>
    <n v="120.6"/>
    <x v="4"/>
    <n v="7"/>
    <x v="1"/>
  </r>
  <r>
    <s v="51184"/>
    <s v="albiol"/>
    <x v="1"/>
    <x v="1"/>
    <s v="palanquilla / tocho"/>
    <n v="24107"/>
    <n v="210.94"/>
    <x v="12"/>
    <n v="7"/>
    <x v="1"/>
  </r>
  <r>
    <s v="51359"/>
    <s v="menchaca"/>
    <x v="1"/>
    <x v="1"/>
    <s v="maquilas"/>
    <n v="24100"/>
    <n v="219.31"/>
    <x v="6"/>
    <n v="7"/>
    <x v="1"/>
  </r>
  <r>
    <s v="51354"/>
    <s v="menchaca"/>
    <x v="1"/>
    <x v="1"/>
    <s v="palanquilla / tocho"/>
    <n v="24080"/>
    <n v="219.13"/>
    <x v="15"/>
    <n v="7"/>
    <x v="1"/>
  </r>
  <r>
    <s v="51696"/>
    <s v="sastre"/>
    <x v="1"/>
    <x v="1"/>
    <s v="palanquilla / tocho"/>
    <n v="24080"/>
    <n v="219.13"/>
    <x v="19"/>
    <n v="8"/>
    <x v="1"/>
  </r>
  <r>
    <s v="54189"/>
    <s v="torre"/>
    <x v="1"/>
    <x v="1"/>
    <s v="palanquilla / tocho"/>
    <n v="24080"/>
    <n v="219.13"/>
    <x v="2"/>
    <n v="10"/>
    <x v="1"/>
  </r>
  <r>
    <s v="54393"/>
    <s v="sastre"/>
    <x v="1"/>
    <x v="1"/>
    <s v="palanquilla / tocho"/>
    <n v="24080"/>
    <n v="219.13"/>
    <x v="16"/>
    <n v="10"/>
    <x v="1"/>
  </r>
  <r>
    <s v="50896"/>
    <s v="transcar"/>
    <x v="1"/>
    <x v="1"/>
    <s v="palanquilla / tocho"/>
    <n v="24060"/>
    <n v="218.95"/>
    <x v="1"/>
    <n v="7"/>
    <x v="1"/>
  </r>
  <r>
    <s v="54085"/>
    <s v="ibañez"/>
    <x v="1"/>
    <x v="1"/>
    <s v="maquilas"/>
    <n v="24060"/>
    <n v="218.95"/>
    <x v="11"/>
    <n v="10"/>
    <x v="1"/>
  </r>
  <r>
    <s v="54569"/>
    <s v="carvol"/>
    <x v="2"/>
    <x v="1"/>
    <s v="maquilas"/>
    <n v="24060"/>
    <n v="143.63999999999999"/>
    <x v="23"/>
    <n v="10"/>
    <x v="1"/>
  </r>
  <r>
    <s v="52164"/>
    <s v="menchaca"/>
    <x v="1"/>
    <x v="1"/>
    <s v="maquilas"/>
    <n v="24052"/>
    <n v="218.87"/>
    <x v="0"/>
    <n v="9"/>
    <x v="1"/>
  </r>
  <r>
    <s v="53590"/>
    <s v="aroza"/>
    <x v="0"/>
    <x v="2"/>
    <s v="maquilas"/>
    <n v="24042"/>
    <n v="143.53"/>
    <x v="29"/>
    <n v="10"/>
    <x v="1"/>
  </r>
  <r>
    <s v="53634"/>
    <s v="transkgs"/>
    <x v="0"/>
    <x v="2"/>
    <s v="maquilas"/>
    <n v="24021"/>
    <n v="143.41"/>
    <x v="29"/>
    <n v="10"/>
    <x v="1"/>
  </r>
  <r>
    <s v="53036"/>
    <s v="menchaca"/>
    <x v="1"/>
    <x v="1"/>
    <s v="palanquilla / tocho"/>
    <n v="24020"/>
    <n v="218.58"/>
    <x v="25"/>
    <n v="9"/>
    <x v="1"/>
  </r>
  <r>
    <s v="54288"/>
    <s v="transcar"/>
    <x v="1"/>
    <x v="1"/>
    <s v="palanquilla / tocho"/>
    <n v="24020"/>
    <n v="218.58"/>
    <x v="21"/>
    <n v="10"/>
    <x v="1"/>
  </r>
  <r>
    <s v="51527"/>
    <s v="albiol"/>
    <x v="0"/>
    <x v="0"/>
    <s v="maquilas"/>
    <n v="24020"/>
    <n v="120.1"/>
    <x v="4"/>
    <n v="7"/>
    <x v="1"/>
  </r>
  <r>
    <s v="53619"/>
    <s v="garces"/>
    <x v="0"/>
    <x v="2"/>
    <s v="maquilas"/>
    <n v="24006"/>
    <n v="143.32"/>
    <x v="29"/>
    <n v="10"/>
    <x v="1"/>
  </r>
  <r>
    <s v="53579"/>
    <s v="torre"/>
    <x v="1"/>
    <x v="1"/>
    <s v="palanquilla / tocho"/>
    <n v="24000"/>
    <n v="218.4"/>
    <x v="5"/>
    <n v="10"/>
    <x v="1"/>
  </r>
  <r>
    <s v="54398"/>
    <s v="tanvol"/>
    <x v="0"/>
    <x v="2"/>
    <s v="maquilas"/>
    <n v="24000"/>
    <n v="143.28"/>
    <x v="16"/>
    <n v="10"/>
    <x v="1"/>
  </r>
  <r>
    <s v="51461"/>
    <s v="menchaca"/>
    <x v="1"/>
    <x v="1"/>
    <s v="palanquilla / tocho"/>
    <n v="23980"/>
    <n v="218.4"/>
    <x v="20"/>
    <n v="7"/>
    <x v="1"/>
  </r>
  <r>
    <s v="53837"/>
    <s v="transcar"/>
    <x v="1"/>
    <x v="1"/>
    <s v="palanquilla / tocho"/>
    <n v="23980"/>
    <n v="218.4"/>
    <x v="15"/>
    <n v="10"/>
    <x v="1"/>
  </r>
  <r>
    <s v="54196"/>
    <s v="menchaca"/>
    <x v="1"/>
    <x v="1"/>
    <s v="palanquilla / tocho"/>
    <n v="23980"/>
    <n v="218.4"/>
    <x v="17"/>
    <n v="10"/>
    <x v="1"/>
  </r>
  <r>
    <s v="54369"/>
    <s v="menchaca"/>
    <x v="1"/>
    <x v="1"/>
    <s v="palanquilla / tocho"/>
    <n v="23980"/>
    <n v="218.4"/>
    <x v="14"/>
    <n v="10"/>
    <x v="1"/>
  </r>
  <r>
    <s v="52757"/>
    <s v="transkgs"/>
    <x v="0"/>
    <x v="2"/>
    <s v="maquilas"/>
    <n v="23979"/>
    <n v="143.28"/>
    <x v="11"/>
    <n v="9"/>
    <x v="1"/>
  </r>
  <r>
    <s v="52783"/>
    <s v="garces"/>
    <x v="0"/>
    <x v="2"/>
    <s v="maquilas"/>
    <n v="23967"/>
    <n v="143.28"/>
    <x v="11"/>
    <n v="9"/>
    <x v="1"/>
  </r>
  <r>
    <s v="53580"/>
    <s v="carvol"/>
    <x v="2"/>
    <x v="1"/>
    <s v="maquilas"/>
    <n v="23964"/>
    <n v="143.28"/>
    <x v="5"/>
    <n v="10"/>
    <x v="1"/>
  </r>
  <r>
    <s v="53711"/>
    <s v="transkgs"/>
    <x v="0"/>
    <x v="2"/>
    <s v="maquilas"/>
    <n v="23964"/>
    <n v="143.28"/>
    <x v="10"/>
    <n v="10"/>
    <x v="1"/>
  </r>
  <r>
    <s v="51686"/>
    <s v="sastre"/>
    <x v="1"/>
    <x v="1"/>
    <s v="palanquilla / tocho"/>
    <n v="23960"/>
    <n v="218.4"/>
    <x v="16"/>
    <n v="7"/>
    <x v="1"/>
  </r>
  <r>
    <s v="53747"/>
    <s v="sastre"/>
    <x v="1"/>
    <x v="1"/>
    <s v="maquilas"/>
    <n v="23960"/>
    <n v="218.4"/>
    <x v="10"/>
    <n v="10"/>
    <x v="1"/>
  </r>
  <r>
    <s v="51734"/>
    <s v="garces"/>
    <x v="0"/>
    <x v="2"/>
    <s v="maquilas"/>
    <n v="23922"/>
    <n v="143.28"/>
    <x v="8"/>
    <n v="8"/>
    <x v="1"/>
  </r>
  <r>
    <s v="53235"/>
    <s v="transcar"/>
    <x v="1"/>
    <x v="1"/>
    <s v="palanquilla / tocho"/>
    <n v="23920"/>
    <n v="218.4"/>
    <x v="28"/>
    <n v="9"/>
    <x v="1"/>
  </r>
  <r>
    <s v="50845"/>
    <s v="transcar"/>
    <x v="1"/>
    <x v="1"/>
    <s v="maquilas"/>
    <n v="23920"/>
    <n v="218.4"/>
    <x v="1"/>
    <n v="7"/>
    <x v="1"/>
  </r>
  <r>
    <s v="53745"/>
    <s v="menchaca"/>
    <x v="1"/>
    <x v="1"/>
    <s v="maquilas"/>
    <n v="23920"/>
    <n v="218.4"/>
    <x v="10"/>
    <n v="10"/>
    <x v="1"/>
  </r>
  <r>
    <s v="50813"/>
    <s v="transkgs"/>
    <x v="0"/>
    <x v="2"/>
    <s v="maquilas"/>
    <n v="23920"/>
    <n v="143.28"/>
    <x v="7"/>
    <n v="7"/>
    <x v="1"/>
  </r>
  <r>
    <s v="52874"/>
    <s v="menchaca"/>
    <x v="1"/>
    <x v="1"/>
    <s v="palanquilla / tocho"/>
    <n v="23905"/>
    <n v="218.4"/>
    <x v="4"/>
    <n v="9"/>
    <x v="1"/>
  </r>
  <r>
    <s v="50834"/>
    <s v="sastre"/>
    <x v="1"/>
    <x v="1"/>
    <s v="maquilas"/>
    <n v="23903"/>
    <n v="218.4"/>
    <x v="7"/>
    <n v="7"/>
    <x v="1"/>
  </r>
  <r>
    <s v="51520"/>
    <s v="garces"/>
    <x v="0"/>
    <x v="2"/>
    <s v="maquilas"/>
    <n v="23892"/>
    <n v="143.28"/>
    <x v="11"/>
    <n v="7"/>
    <x v="1"/>
  </r>
  <r>
    <s v="53740"/>
    <s v="transkgs"/>
    <x v="0"/>
    <x v="2"/>
    <s v="maquilas"/>
    <n v="23888"/>
    <n v="143.28"/>
    <x v="10"/>
    <n v="10"/>
    <x v="1"/>
  </r>
  <r>
    <s v="54504"/>
    <s v="menchaca"/>
    <x v="1"/>
    <x v="1"/>
    <s v="palanquilla / tocho"/>
    <n v="23880"/>
    <n v="368.4"/>
    <x v="8"/>
    <n v="10"/>
    <x v="1"/>
  </r>
  <r>
    <s v="54088"/>
    <s v="menchaca"/>
    <x v="1"/>
    <x v="1"/>
    <s v="palanquilla / tocho"/>
    <n v="23880"/>
    <n v="218.4"/>
    <x v="11"/>
    <n v="10"/>
    <x v="1"/>
  </r>
  <r>
    <s v="54370"/>
    <s v="transkgs"/>
    <x v="0"/>
    <x v="2"/>
    <s v="maquilas"/>
    <n v="23880"/>
    <n v="143.28"/>
    <x v="14"/>
    <n v="10"/>
    <x v="1"/>
  </r>
  <r>
    <s v="51685"/>
    <s v="torre"/>
    <x v="1"/>
    <x v="1"/>
    <s v="palanquilla / tocho"/>
    <n v="23860"/>
    <n v="218.4"/>
    <x v="16"/>
    <n v="7"/>
    <x v="1"/>
  </r>
  <r>
    <s v="52613"/>
    <s v="ibañez"/>
    <x v="1"/>
    <x v="1"/>
    <s v="maquilas"/>
    <n v="23860"/>
    <n v="218.4"/>
    <x v="15"/>
    <n v="9"/>
    <x v="1"/>
  </r>
  <r>
    <s v="51671"/>
    <s v="menchaca"/>
    <x v="1"/>
    <x v="1"/>
    <s v="palanquilla / tocho"/>
    <n v="23840"/>
    <n v="218.4"/>
    <x v="14"/>
    <n v="7"/>
    <x v="1"/>
  </r>
  <r>
    <s v="50842"/>
    <s v="carvol"/>
    <x v="0"/>
    <x v="2"/>
    <s v="maquilas"/>
    <n v="23831"/>
    <n v="114.72"/>
    <x v="1"/>
    <n v="7"/>
    <x v="1"/>
  </r>
  <r>
    <s v="54193"/>
    <s v="menchaca"/>
    <x v="1"/>
    <x v="1"/>
    <s v="palanquilla / tocho"/>
    <n v="23830"/>
    <n v="218.4"/>
    <x v="17"/>
    <n v="10"/>
    <x v="1"/>
  </r>
  <r>
    <s v="52984"/>
    <s v="garces"/>
    <x v="0"/>
    <x v="2"/>
    <s v="maquilas"/>
    <n v="23819"/>
    <n v="143.28"/>
    <x v="18"/>
    <n v="9"/>
    <x v="1"/>
  </r>
  <r>
    <s v="53744"/>
    <s v="ibañez"/>
    <x v="1"/>
    <x v="1"/>
    <s v="maquilas"/>
    <n v="23800"/>
    <n v="218.4"/>
    <x v="10"/>
    <n v="10"/>
    <x v="1"/>
  </r>
  <r>
    <s v="51731"/>
    <s v="transkgs"/>
    <x v="0"/>
    <x v="2"/>
    <s v="maquilas"/>
    <n v="23796"/>
    <n v="143.28"/>
    <x v="8"/>
    <n v="8"/>
    <x v="1"/>
  </r>
  <r>
    <s v="50897"/>
    <s v="transcar"/>
    <x v="1"/>
    <x v="1"/>
    <s v="palanquilla / tocho"/>
    <n v="23780"/>
    <n v="218.4"/>
    <x v="1"/>
    <n v="7"/>
    <x v="1"/>
  </r>
  <r>
    <s v="52234"/>
    <s v="menchaca"/>
    <x v="1"/>
    <x v="1"/>
    <s v="palanquilla / tocho"/>
    <n v="23760"/>
    <n v="218.4"/>
    <x v="12"/>
    <n v="9"/>
    <x v="1"/>
  </r>
  <r>
    <s v="53687"/>
    <s v="menchaca"/>
    <x v="1"/>
    <x v="1"/>
    <s v="maquilas"/>
    <n v="23740"/>
    <n v="218.4"/>
    <x v="10"/>
    <n v="10"/>
    <x v="1"/>
  </r>
  <r>
    <s v="51001"/>
    <s v="transkgs"/>
    <x v="0"/>
    <x v="2"/>
    <s v="maquilas"/>
    <n v="23740"/>
    <n v="143.28"/>
    <x v="5"/>
    <n v="7"/>
    <x v="1"/>
  </r>
  <r>
    <s v="52230"/>
    <s v="transcar"/>
    <x v="1"/>
    <x v="1"/>
    <s v="palanquilla / tocho"/>
    <n v="23720"/>
    <n v="218.4"/>
    <x v="12"/>
    <n v="9"/>
    <x v="1"/>
  </r>
  <r>
    <s v="50771"/>
    <s v="transcar"/>
    <x v="1"/>
    <x v="1"/>
    <s v="maquilas"/>
    <n v="23720"/>
    <n v="218.4"/>
    <x v="7"/>
    <n v="7"/>
    <x v="1"/>
  </r>
  <r>
    <s v="52082"/>
    <s v="ibañez"/>
    <x v="1"/>
    <x v="1"/>
    <s v="palanquilla / tocho"/>
    <n v="23700"/>
    <n v="218.4"/>
    <x v="5"/>
    <n v="9"/>
    <x v="1"/>
  </r>
  <r>
    <s v="53818"/>
    <s v="ibañez"/>
    <x v="1"/>
    <x v="1"/>
    <s v="maquilas"/>
    <n v="23680"/>
    <n v="218.4"/>
    <x v="12"/>
    <n v="10"/>
    <x v="1"/>
  </r>
  <r>
    <s v="52951"/>
    <s v="garces"/>
    <x v="0"/>
    <x v="2"/>
    <s v="maquilas"/>
    <n v="23680"/>
    <n v="143.28"/>
    <x v="18"/>
    <n v="9"/>
    <x v="1"/>
  </r>
  <r>
    <s v="52228"/>
    <s v="transcar"/>
    <x v="1"/>
    <x v="1"/>
    <s v="palanquilla / tocho"/>
    <n v="23660"/>
    <n v="218.4"/>
    <x v="12"/>
    <n v="9"/>
    <x v="1"/>
  </r>
  <r>
    <s v="52167"/>
    <s v="ibañez"/>
    <x v="1"/>
    <x v="1"/>
    <s v="maquilas"/>
    <n v="23660"/>
    <n v="218.4"/>
    <x v="0"/>
    <n v="9"/>
    <x v="1"/>
  </r>
  <r>
    <s v="50902"/>
    <s v="carvol"/>
    <x v="2"/>
    <x v="1"/>
    <s v="maquilas"/>
    <n v="23660"/>
    <n v="143.28"/>
    <x v="3"/>
    <n v="7"/>
    <x v="1"/>
  </r>
  <r>
    <s v="53830"/>
    <s v="ibañez"/>
    <x v="0"/>
    <x v="0"/>
    <s v="maquilas"/>
    <n v="23640"/>
    <n v="182.5"/>
    <x v="15"/>
    <n v="10"/>
    <x v="1"/>
  </r>
  <r>
    <s v="53576"/>
    <s v="cruchaga"/>
    <x v="2"/>
    <x v="1"/>
    <s v="maquilas"/>
    <n v="23639"/>
    <n v="143.28"/>
    <x v="5"/>
    <n v="10"/>
    <x v="1"/>
  </r>
  <r>
    <s v="51633"/>
    <s v="menchaca"/>
    <x v="1"/>
    <x v="1"/>
    <s v="maquilas"/>
    <n v="23620"/>
    <n v="218.4"/>
    <x v="2"/>
    <n v="7"/>
    <x v="1"/>
  </r>
  <r>
    <s v="53177"/>
    <s v="sastre"/>
    <x v="1"/>
    <x v="1"/>
    <s v="palanquilla / tocho"/>
    <n v="23600"/>
    <n v="218.4"/>
    <x v="16"/>
    <n v="9"/>
    <x v="1"/>
  </r>
  <r>
    <s v="52719"/>
    <s v="carvol"/>
    <x v="2"/>
    <x v="1"/>
    <s v="maquilas"/>
    <n v="23600"/>
    <n v="143.28"/>
    <x v="27"/>
    <n v="9"/>
    <x v="1"/>
  </r>
  <r>
    <s v="54038"/>
    <s v="cruchaga"/>
    <x v="0"/>
    <x v="2"/>
    <s v="maquilas"/>
    <n v="23600"/>
    <n v="112.81"/>
    <x v="11"/>
    <n v="10"/>
    <x v="1"/>
  </r>
  <r>
    <s v="52040"/>
    <s v="menchaca"/>
    <x v="1"/>
    <x v="1"/>
    <s v="maquilas"/>
    <n v="23580"/>
    <n v="218.4"/>
    <x v="3"/>
    <n v="9"/>
    <x v="1"/>
  </r>
  <r>
    <s v="53832"/>
    <s v="ibañez"/>
    <x v="0"/>
    <x v="0"/>
    <s v="maquilas"/>
    <n v="23563"/>
    <n v="181.91"/>
    <x v="15"/>
    <n v="10"/>
    <x v="1"/>
  </r>
  <r>
    <s v="53822"/>
    <s v="menchaca"/>
    <x v="1"/>
    <x v="1"/>
    <s v="palanquilla / tocho"/>
    <n v="23540"/>
    <n v="218.4"/>
    <x v="15"/>
    <n v="10"/>
    <x v="1"/>
  </r>
  <r>
    <s v="54199"/>
    <s v="sastre"/>
    <x v="1"/>
    <x v="1"/>
    <s v="palanquilla / tocho"/>
    <n v="23540"/>
    <n v="218.4"/>
    <x v="17"/>
    <n v="10"/>
    <x v="1"/>
  </r>
  <r>
    <s v="50984"/>
    <s v="carvol"/>
    <x v="2"/>
    <x v="1"/>
    <s v="maquilas"/>
    <n v="23540"/>
    <n v="143.28"/>
    <x v="3"/>
    <n v="7"/>
    <x v="1"/>
  </r>
  <r>
    <s v="50981"/>
    <s v="transkgs"/>
    <x v="0"/>
    <x v="2"/>
    <s v="maquilas"/>
    <n v="23540"/>
    <n v="143.28"/>
    <x v="3"/>
    <n v="7"/>
    <x v="1"/>
  </r>
  <r>
    <s v="51357"/>
    <s v="ibañez"/>
    <x v="1"/>
    <x v="1"/>
    <s v="maquilas"/>
    <n v="23525"/>
    <n v="218.4"/>
    <x v="6"/>
    <n v="7"/>
    <x v="1"/>
  </r>
  <r>
    <s v="51639"/>
    <s v="menchaca"/>
    <x v="1"/>
    <x v="1"/>
    <s v="palanquilla / tocho"/>
    <n v="23520"/>
    <n v="218.4"/>
    <x v="19"/>
    <n v="7"/>
    <x v="1"/>
  </r>
  <r>
    <s v="51727"/>
    <s v="sastre"/>
    <x v="1"/>
    <x v="1"/>
    <s v="maquilas"/>
    <n v="23520"/>
    <n v="218.4"/>
    <x v="25"/>
    <n v="8"/>
    <x v="1"/>
  </r>
  <r>
    <s v="53684"/>
    <s v="albiol"/>
    <x v="0"/>
    <x v="0"/>
    <s v="maquilas"/>
    <n v="23506"/>
    <n v="117.53"/>
    <x v="10"/>
    <n v="10"/>
    <x v="1"/>
  </r>
  <r>
    <s v="53833"/>
    <s v="transcar"/>
    <x v="1"/>
    <x v="1"/>
    <s v="palanquilla / tocho"/>
    <n v="23500"/>
    <n v="218.4"/>
    <x v="15"/>
    <n v="10"/>
    <x v="1"/>
  </r>
  <r>
    <s v="53515"/>
    <s v="menchaca"/>
    <x v="1"/>
    <x v="1"/>
    <s v="maquilas"/>
    <n v="23500"/>
    <n v="218.4"/>
    <x v="3"/>
    <n v="10"/>
    <x v="1"/>
  </r>
  <r>
    <s v="52981"/>
    <s v="transkgs"/>
    <x v="0"/>
    <x v="2"/>
    <s v="maquilas"/>
    <n v="23500"/>
    <n v="143.28"/>
    <x v="18"/>
    <n v="9"/>
    <x v="1"/>
  </r>
  <r>
    <s v="50837"/>
    <s v="sastre"/>
    <x v="1"/>
    <x v="1"/>
    <s v="palanquilla / tocho"/>
    <n v="23480"/>
    <n v="218.4"/>
    <x v="7"/>
    <n v="7"/>
    <x v="1"/>
  </r>
  <r>
    <s v="53412"/>
    <s v="menchaca"/>
    <x v="1"/>
    <x v="1"/>
    <s v="palanquilla / tocho"/>
    <n v="23480"/>
    <n v="218.4"/>
    <x v="7"/>
    <n v="10"/>
    <x v="1"/>
  </r>
  <r>
    <s v="51924"/>
    <s v="menchaca"/>
    <x v="1"/>
    <x v="1"/>
    <s v="maquilas"/>
    <n v="23444"/>
    <n v="218.4"/>
    <x v="22"/>
    <n v="9"/>
    <x v="1"/>
  </r>
  <r>
    <s v="53330"/>
    <s v="transcar"/>
    <x v="1"/>
    <x v="1"/>
    <s v="palanquilla / tocho"/>
    <n v="23440"/>
    <n v="218.4"/>
    <x v="30"/>
    <n v="10"/>
    <x v="1"/>
  </r>
  <r>
    <s v="52085"/>
    <s v="menchaca"/>
    <x v="1"/>
    <x v="1"/>
    <s v="maquilas"/>
    <n v="23440"/>
    <n v="218.4"/>
    <x v="5"/>
    <n v="9"/>
    <x v="1"/>
  </r>
  <r>
    <s v="54592"/>
    <s v="sastre"/>
    <x v="1"/>
    <x v="1"/>
    <s v="maquilas"/>
    <n v="23437"/>
    <n v="218.4"/>
    <x v="23"/>
    <n v="10"/>
    <x v="1"/>
  </r>
  <r>
    <s v="51789"/>
    <s v="transkgs"/>
    <x v="0"/>
    <x v="2"/>
    <s v="maquilas"/>
    <n v="23415"/>
    <n v="143.28"/>
    <x v="28"/>
    <n v="8"/>
    <x v="1"/>
  </r>
  <r>
    <s v="53831"/>
    <s v="menchaca"/>
    <x v="0"/>
    <x v="0"/>
    <s v="maquilas"/>
    <n v="23400"/>
    <n v="212.94"/>
    <x v="15"/>
    <n v="10"/>
    <x v="1"/>
  </r>
  <r>
    <s v="53519"/>
    <s v="albiol"/>
    <x v="0"/>
    <x v="0"/>
    <s v="maquilas"/>
    <n v="23400"/>
    <n v="117"/>
    <x v="5"/>
    <n v="10"/>
    <x v="1"/>
  </r>
  <r>
    <s v="51892"/>
    <s v="albiol"/>
    <x v="1"/>
    <x v="1"/>
    <s v="palanquilla / tocho"/>
    <n v="23380"/>
    <n v="210"/>
    <x v="23"/>
    <n v="8"/>
    <x v="1"/>
  </r>
  <r>
    <s v="52614"/>
    <s v="menchaca"/>
    <x v="1"/>
    <x v="1"/>
    <s v="maquilas"/>
    <n v="23360"/>
    <n v="218.4"/>
    <x v="15"/>
    <n v="9"/>
    <x v="1"/>
  </r>
  <r>
    <s v="51239"/>
    <s v="carvol"/>
    <x v="0"/>
    <x v="2"/>
    <s v="maquilas"/>
    <n v="23340"/>
    <n v="114.72"/>
    <x v="12"/>
    <n v="7"/>
    <x v="1"/>
  </r>
  <r>
    <s v="52073"/>
    <s v="transcar"/>
    <x v="1"/>
    <x v="1"/>
    <s v="palanquilla / tocho"/>
    <n v="23300"/>
    <n v="218.4"/>
    <x v="3"/>
    <n v="9"/>
    <x v="1"/>
  </r>
  <r>
    <s v="53825"/>
    <s v="transkgs"/>
    <x v="0"/>
    <x v="2"/>
    <s v="maquilas"/>
    <n v="23300"/>
    <n v="143.28"/>
    <x v="15"/>
    <n v="10"/>
    <x v="1"/>
  </r>
  <r>
    <s v="54541"/>
    <s v="menchaca"/>
    <x v="1"/>
    <x v="1"/>
    <s v="maquilas"/>
    <n v="23294"/>
    <n v="218.4"/>
    <x v="13"/>
    <n v="10"/>
    <x v="1"/>
  </r>
  <r>
    <s v="53288"/>
    <s v="garces"/>
    <x v="0"/>
    <x v="2"/>
    <s v="maquilas"/>
    <n v="23252"/>
    <n v="143.28"/>
    <x v="28"/>
    <n v="9"/>
    <x v="1"/>
  </r>
  <r>
    <s v="51692"/>
    <s v="menchaca"/>
    <x v="1"/>
    <x v="1"/>
    <s v="palanquilla / tocho"/>
    <n v="23247"/>
    <n v="218.4"/>
    <x v="19"/>
    <n v="8"/>
    <x v="1"/>
  </r>
  <r>
    <s v="51058"/>
    <s v="transkgs"/>
    <x v="2"/>
    <x v="1"/>
    <s v="maquilas"/>
    <n v="23240"/>
    <n v="114.72"/>
    <x v="5"/>
    <n v="7"/>
    <x v="1"/>
  </r>
  <r>
    <s v="52327"/>
    <s v="menchaca"/>
    <x v="1"/>
    <x v="1"/>
    <s v="maquilas"/>
    <n v="23200"/>
    <n v="218.4"/>
    <x v="26"/>
    <n v="9"/>
    <x v="1"/>
  </r>
  <r>
    <s v="53685"/>
    <s v="menchaca"/>
    <x v="1"/>
    <x v="1"/>
    <s v="maquilas"/>
    <n v="23180"/>
    <n v="218.4"/>
    <x v="10"/>
    <n v="10"/>
    <x v="1"/>
  </r>
  <r>
    <s v="54544"/>
    <s v="menchaca"/>
    <x v="1"/>
    <x v="1"/>
    <s v="maquilas"/>
    <n v="23160"/>
    <n v="218.4"/>
    <x v="23"/>
    <n v="10"/>
    <x v="1"/>
  </r>
  <r>
    <s v="53813"/>
    <s v="carvol"/>
    <x v="2"/>
    <x v="1"/>
    <s v="maquilas"/>
    <n v="23140"/>
    <n v="143.28"/>
    <x v="12"/>
    <n v="10"/>
    <x v="1"/>
  </r>
  <r>
    <s v="51658"/>
    <s v="ibañez"/>
    <x v="0"/>
    <x v="0"/>
    <s v="maquilas"/>
    <n v="23104"/>
    <n v="178.36"/>
    <x v="19"/>
    <n v="7"/>
    <x v="1"/>
  </r>
  <r>
    <s v="52079"/>
    <s v="garces"/>
    <x v="0"/>
    <x v="2"/>
    <s v="maquilas"/>
    <n v="23080"/>
    <n v="143.28"/>
    <x v="3"/>
    <n v="9"/>
    <x v="1"/>
  </r>
  <r>
    <s v="53742"/>
    <s v="torre"/>
    <x v="1"/>
    <x v="1"/>
    <s v="palanquilla / tocho"/>
    <n v="23060"/>
    <n v="218.4"/>
    <x v="10"/>
    <n v="10"/>
    <x v="1"/>
  </r>
  <r>
    <s v="51579"/>
    <s v="garces"/>
    <x v="0"/>
    <x v="2"/>
    <s v="maquilas"/>
    <n v="23060"/>
    <n v="143.28"/>
    <x v="4"/>
    <n v="7"/>
    <x v="1"/>
  </r>
  <r>
    <s v="52931"/>
    <s v="transkgs"/>
    <x v="2"/>
    <x v="1"/>
    <s v="maquilas"/>
    <n v="23060"/>
    <n v="114.63"/>
    <x v="19"/>
    <n v="9"/>
    <x v="1"/>
  </r>
  <r>
    <s v="51654"/>
    <s v="garces"/>
    <x v="0"/>
    <x v="2"/>
    <s v="maquilas"/>
    <n v="23052"/>
    <n v="143.28"/>
    <x v="19"/>
    <n v="7"/>
    <x v="1"/>
  </r>
  <r>
    <s v="53525"/>
    <s v="transcar"/>
    <x v="1"/>
    <x v="1"/>
    <s v="maquilas"/>
    <n v="23040"/>
    <n v="218.4"/>
    <x v="5"/>
    <n v="10"/>
    <x v="1"/>
  </r>
  <r>
    <s v="52804"/>
    <s v="carvol"/>
    <x v="2"/>
    <x v="1"/>
    <s v="maquilas"/>
    <n v="23020"/>
    <n v="143.28"/>
    <x v="11"/>
    <n v="9"/>
    <x v="1"/>
  </r>
  <r>
    <s v="54371"/>
    <s v="tanvol"/>
    <x v="0"/>
    <x v="2"/>
    <s v="maquilas"/>
    <n v="23020"/>
    <n v="143.28"/>
    <x v="14"/>
    <n v="10"/>
    <x v="1"/>
  </r>
  <r>
    <s v="52759"/>
    <s v="garces"/>
    <x v="0"/>
    <x v="2"/>
    <s v="maquilas"/>
    <n v="23011"/>
    <n v="143.28"/>
    <x v="11"/>
    <n v="9"/>
    <x v="1"/>
  </r>
  <r>
    <s v="51693"/>
    <s v="menchaca"/>
    <x v="1"/>
    <x v="1"/>
    <s v="palanquilla / tocho"/>
    <n v="23000"/>
    <n v="218.4"/>
    <x v="19"/>
    <n v="8"/>
    <x v="1"/>
  </r>
  <r>
    <s v="52758"/>
    <s v="sastre"/>
    <x v="1"/>
    <x v="1"/>
    <s v="palanquilla / tocho"/>
    <n v="23000"/>
    <n v="218.4"/>
    <x v="11"/>
    <n v="9"/>
    <x v="1"/>
  </r>
  <r>
    <s v="53883"/>
    <s v="trankim"/>
    <x v="2"/>
    <x v="1"/>
    <s v="maquilas"/>
    <n v="22980"/>
    <n v="143.28"/>
    <x v="24"/>
    <n v="10"/>
    <x v="1"/>
  </r>
  <r>
    <s v="52850"/>
    <s v="torre"/>
    <x v="1"/>
    <x v="1"/>
    <s v="palanquilla / tocho"/>
    <n v="22955"/>
    <n v="238.24"/>
    <x v="4"/>
    <n v="9"/>
    <x v="1"/>
  </r>
  <r>
    <s v="51674"/>
    <s v="menchaca"/>
    <x v="1"/>
    <x v="1"/>
    <s v="palanquilla / tocho"/>
    <n v="22900"/>
    <n v="218.4"/>
    <x v="14"/>
    <n v="7"/>
    <x v="1"/>
  </r>
  <r>
    <s v="52996"/>
    <s v="carvol"/>
    <x v="2"/>
    <x v="1"/>
    <s v="maquilas"/>
    <n v="22840"/>
    <n v="143.28"/>
    <x v="25"/>
    <n v="9"/>
    <x v="1"/>
  </r>
  <r>
    <s v="53118"/>
    <s v="menchaca"/>
    <x v="1"/>
    <x v="1"/>
    <s v="palanquilla / tocho"/>
    <n v="22820"/>
    <n v="218.4"/>
    <x v="14"/>
    <n v="9"/>
    <x v="1"/>
  </r>
  <r>
    <s v="52684"/>
    <s v="tanvol"/>
    <x v="0"/>
    <x v="2"/>
    <s v="maquilas"/>
    <n v="22780"/>
    <n v="143.28"/>
    <x v="27"/>
    <n v="9"/>
    <x v="1"/>
  </r>
  <r>
    <s v="51721"/>
    <s v="ibañez"/>
    <x v="1"/>
    <x v="1"/>
    <s v="palanquilla / tocho"/>
    <n v="22740"/>
    <n v="218.4"/>
    <x v="25"/>
    <n v="8"/>
    <x v="1"/>
  </r>
  <r>
    <s v="51458"/>
    <s v="menchaca"/>
    <x v="1"/>
    <x v="1"/>
    <s v="palanquilla / tocho"/>
    <n v="22720"/>
    <n v="218.4"/>
    <x v="20"/>
    <n v="7"/>
    <x v="1"/>
  </r>
  <r>
    <s v="51720"/>
    <s v="transcar"/>
    <x v="1"/>
    <x v="1"/>
    <s v="palanquilla / tocho"/>
    <n v="22720"/>
    <n v="218.4"/>
    <x v="25"/>
    <n v="8"/>
    <x v="1"/>
  </r>
  <r>
    <s v="50812"/>
    <s v="carvol"/>
    <x v="0"/>
    <x v="2"/>
    <s v="maquilas"/>
    <n v="22660"/>
    <n v="114.72"/>
    <x v="7"/>
    <n v="7"/>
    <x v="1"/>
  </r>
  <r>
    <s v="54505"/>
    <s v="albiol"/>
    <x v="0"/>
    <x v="0"/>
    <s v="maquilas"/>
    <n v="22632"/>
    <n v="113.16"/>
    <x v="13"/>
    <n v="10"/>
    <x v="1"/>
  </r>
  <r>
    <s v="52998"/>
    <s v="carvol"/>
    <x v="2"/>
    <x v="1"/>
    <s v="maquilas"/>
    <n v="22620"/>
    <n v="143.28"/>
    <x v="25"/>
    <n v="9"/>
    <x v="1"/>
  </r>
  <r>
    <s v="53138"/>
    <s v="transcar"/>
    <x v="1"/>
    <x v="1"/>
    <s v="palanquilla / tocho"/>
    <n v="22580"/>
    <n v="218.4"/>
    <x v="16"/>
    <n v="9"/>
    <x v="1"/>
  </r>
  <r>
    <s v="51245"/>
    <s v="garces"/>
    <x v="0"/>
    <x v="2"/>
    <s v="maquilas"/>
    <n v="22520"/>
    <n v="143.28"/>
    <x v="26"/>
    <n v="7"/>
    <x v="1"/>
  </r>
  <r>
    <s v="54372"/>
    <s v="garces"/>
    <x v="0"/>
    <x v="2"/>
    <s v="maquilas"/>
    <n v="22520"/>
    <n v="143.28"/>
    <x v="14"/>
    <n v="10"/>
    <x v="1"/>
  </r>
  <r>
    <s v="52748"/>
    <s v="menchaca"/>
    <x v="1"/>
    <x v="1"/>
    <s v="palanquilla / tocho"/>
    <n v="22500"/>
    <n v="218.4"/>
    <x v="27"/>
    <n v="9"/>
    <x v="1"/>
  </r>
  <r>
    <s v="54121"/>
    <s v="menchaca"/>
    <x v="1"/>
    <x v="1"/>
    <s v="palanquilla / tocho"/>
    <n v="22500"/>
    <n v="218.4"/>
    <x v="4"/>
    <n v="10"/>
    <x v="1"/>
  </r>
  <r>
    <s v="52302"/>
    <s v="menchaca"/>
    <x v="1"/>
    <x v="1"/>
    <s v="palanquilla / tocho"/>
    <n v="22468"/>
    <n v="218.4"/>
    <x v="26"/>
    <n v="9"/>
    <x v="1"/>
  </r>
  <r>
    <s v="52226"/>
    <s v="menchaca"/>
    <x v="1"/>
    <x v="1"/>
    <s v="palanquilla / tocho"/>
    <n v="22384"/>
    <n v="218.4"/>
    <x v="9"/>
    <n v="9"/>
    <x v="1"/>
  </r>
  <r>
    <s v="52227"/>
    <s v="menchaca"/>
    <x v="1"/>
    <x v="1"/>
    <s v="palanquilla / tocho"/>
    <n v="22350"/>
    <n v="218.4"/>
    <x v="9"/>
    <n v="9"/>
    <x v="1"/>
  </r>
  <r>
    <s v="51519"/>
    <s v="menchaca"/>
    <x v="1"/>
    <x v="1"/>
    <s v="palanquilla / tocho"/>
    <n v="22220"/>
    <n v="218.4"/>
    <x v="11"/>
    <n v="7"/>
    <x v="1"/>
  </r>
  <r>
    <s v="51675"/>
    <s v="transcar"/>
    <x v="1"/>
    <x v="1"/>
    <s v="palanquilla / tocho"/>
    <n v="22200"/>
    <n v="218.4"/>
    <x v="14"/>
    <n v="7"/>
    <x v="1"/>
  </r>
  <r>
    <s v="52909"/>
    <s v="carvol"/>
    <x v="2"/>
    <x v="1"/>
    <s v="maquilas"/>
    <n v="22180"/>
    <n v="143.28"/>
    <x v="2"/>
    <n v="9"/>
    <x v="1"/>
  </r>
  <r>
    <s v="52763"/>
    <s v="carvol"/>
    <x v="2"/>
    <x v="1"/>
    <s v="maquilas"/>
    <n v="22160"/>
    <n v="143.28"/>
    <x v="11"/>
    <n v="9"/>
    <x v="1"/>
  </r>
  <r>
    <s v="51708"/>
    <s v="sastre"/>
    <x v="1"/>
    <x v="1"/>
    <s v="palanquilla / tocho"/>
    <n v="22127"/>
    <n v="201.36"/>
    <x v="21"/>
    <n v="8"/>
    <x v="1"/>
  </r>
  <r>
    <s v="51294"/>
    <s v="torre"/>
    <x v="0"/>
    <x v="2"/>
    <s v="maquilas"/>
    <n v="22120"/>
    <n v="143.28"/>
    <x v="26"/>
    <n v="7"/>
    <x v="1"/>
  </r>
  <r>
    <s v="54542"/>
    <s v="albiol"/>
    <x v="0"/>
    <x v="0"/>
    <s v="maquilas"/>
    <n v="22097"/>
    <n v="110.49"/>
    <x v="23"/>
    <n v="10"/>
    <x v="1"/>
  </r>
  <r>
    <s v="51109"/>
    <s v="transcar"/>
    <x v="1"/>
    <x v="1"/>
    <s v="palanquilla / tocho"/>
    <n v="22040"/>
    <n v="218.4"/>
    <x v="10"/>
    <n v="7"/>
    <x v="1"/>
  </r>
  <r>
    <s v="51463"/>
    <s v="torre"/>
    <x v="1"/>
    <x v="1"/>
    <s v="palanquilla / tocho"/>
    <n v="22040"/>
    <n v="200.56"/>
    <x v="20"/>
    <n v="7"/>
    <x v="1"/>
  </r>
  <r>
    <s v="51322"/>
    <s v="torre"/>
    <x v="1"/>
    <x v="1"/>
    <s v="palanquilla / tocho"/>
    <n v="22000"/>
    <n v="200.2"/>
    <x v="15"/>
    <n v="7"/>
    <x v="1"/>
  </r>
  <r>
    <s v="50985"/>
    <s v="torre"/>
    <x v="1"/>
    <x v="1"/>
    <s v="palanquilla / tocho"/>
    <n v="21980"/>
    <n v="200.02"/>
    <x v="3"/>
    <n v="7"/>
    <x v="1"/>
  </r>
  <r>
    <s v="50988"/>
    <s v="transkgs"/>
    <x v="0"/>
    <x v="2"/>
    <s v="maquilas"/>
    <n v="21900"/>
    <n v="143.28"/>
    <x v="5"/>
    <n v="7"/>
    <x v="1"/>
  </r>
  <r>
    <s v="54385"/>
    <s v="garces"/>
    <x v="0"/>
    <x v="2"/>
    <s v="maquilas"/>
    <n v="21860"/>
    <n v="143.28"/>
    <x v="14"/>
    <n v="10"/>
    <x v="1"/>
  </r>
  <r>
    <s v="51580"/>
    <s v="garces"/>
    <x v="0"/>
    <x v="2"/>
    <s v="maquilas"/>
    <n v="21840"/>
    <n v="143.28"/>
    <x v="4"/>
    <n v="7"/>
    <x v="1"/>
  </r>
  <r>
    <s v="51085"/>
    <s v="albiol"/>
    <x v="1"/>
    <x v="1"/>
    <s v="palanquilla / tocho"/>
    <n v="21779"/>
    <n v="241.32"/>
    <x v="0"/>
    <n v="7"/>
    <x v="1"/>
  </r>
  <r>
    <s v="51061"/>
    <s v="torre"/>
    <x v="1"/>
    <x v="1"/>
    <s v="palanquilla / tocho"/>
    <n v="21660"/>
    <n v="218.4"/>
    <x v="5"/>
    <n v="7"/>
    <x v="1"/>
  </r>
  <r>
    <s v="52949"/>
    <s v="transkgs"/>
    <x v="0"/>
    <x v="2"/>
    <s v="maquilas"/>
    <n v="21660"/>
    <n v="143.28"/>
    <x v="18"/>
    <n v="9"/>
    <x v="1"/>
  </r>
  <r>
    <s v="53140"/>
    <s v="trankim"/>
    <x v="2"/>
    <x v="1"/>
    <s v="maquilas"/>
    <n v="21520"/>
    <n v="143.28"/>
    <x v="16"/>
    <n v="9"/>
    <x v="1"/>
  </r>
  <r>
    <s v="54341"/>
    <s v="carvol"/>
    <x v="2"/>
    <x v="1"/>
    <s v="maquilas"/>
    <n v="21500"/>
    <n v="143.28"/>
    <x v="14"/>
    <n v="10"/>
    <x v="1"/>
  </r>
  <r>
    <s v="51663"/>
    <s v="ibañez"/>
    <x v="0"/>
    <x v="0"/>
    <s v="maquilas"/>
    <n v="21360"/>
    <n v="197.58"/>
    <x v="14"/>
    <n v="7"/>
    <x v="1"/>
  </r>
  <r>
    <s v="50779"/>
    <s v="carvol"/>
    <x v="2"/>
    <x v="1"/>
    <s v="maquilas"/>
    <n v="21260"/>
    <n v="143.28"/>
    <x v="7"/>
    <n v="7"/>
    <x v="1"/>
  </r>
  <r>
    <s v="53518"/>
    <s v="albiol"/>
    <x v="0"/>
    <x v="0"/>
    <s v="maquilas"/>
    <n v="21151"/>
    <n v="105.76"/>
    <x v="5"/>
    <n v="10"/>
    <x v="1"/>
  </r>
  <r>
    <s v="50773"/>
    <s v="carvol"/>
    <x v="2"/>
    <x v="1"/>
    <s v="maquilas"/>
    <n v="21050"/>
    <n v="143.28"/>
    <x v="7"/>
    <n v="7"/>
    <x v="1"/>
  </r>
  <r>
    <s v="53214"/>
    <s v="trankim"/>
    <x v="2"/>
    <x v="1"/>
    <s v="maquilas"/>
    <n v="21020"/>
    <n v="143.28"/>
    <x v="8"/>
    <n v="9"/>
    <x v="1"/>
  </r>
  <r>
    <s v="51243"/>
    <s v="torre"/>
    <x v="1"/>
    <x v="1"/>
    <s v="palanquilla / tocho"/>
    <n v="20917"/>
    <n v="190.34"/>
    <x v="26"/>
    <n v="7"/>
    <x v="1"/>
  </r>
  <r>
    <s v="51296"/>
    <s v="menchaca"/>
    <x v="1"/>
    <x v="1"/>
    <s v="palanquilla / tocho"/>
    <n v="20916"/>
    <n v="190.34"/>
    <x v="26"/>
    <n v="7"/>
    <x v="1"/>
  </r>
  <r>
    <s v="54388"/>
    <s v="torre"/>
    <x v="1"/>
    <x v="1"/>
    <s v="palanquilla / tocho"/>
    <n v="20767"/>
    <n v="188.98"/>
    <x v="14"/>
    <n v="10"/>
    <x v="1"/>
  </r>
  <r>
    <s v="52677"/>
    <s v="transkgs"/>
    <x v="0"/>
    <x v="2"/>
    <s v="maquilas"/>
    <n v="20720"/>
    <n v="143.28"/>
    <x v="6"/>
    <n v="9"/>
    <x v="1"/>
  </r>
  <r>
    <s v="52753"/>
    <s v="albiol"/>
    <x v="0"/>
    <x v="0"/>
    <s v="maquilas"/>
    <n v="20340"/>
    <n v="101.7"/>
    <x v="11"/>
    <n v="9"/>
    <x v="1"/>
  </r>
  <r>
    <s v="51517"/>
    <s v="menchaca"/>
    <x v="1"/>
    <x v="1"/>
    <s v="palanquilla / tocho"/>
    <n v="20330"/>
    <n v="194.4"/>
    <x v="11"/>
    <n v="7"/>
    <x v="1"/>
  </r>
  <r>
    <s v="53139"/>
    <s v="carvol"/>
    <x v="2"/>
    <x v="1"/>
    <s v="maquilas"/>
    <n v="20280"/>
    <n v="143.28"/>
    <x v="16"/>
    <n v="9"/>
    <x v="1"/>
  </r>
  <r>
    <s v="54589"/>
    <s v="carvol"/>
    <x v="2"/>
    <x v="1"/>
    <s v="maquilas"/>
    <n v="20180"/>
    <n v="143.28"/>
    <x v="23"/>
    <n v="10"/>
    <x v="1"/>
  </r>
  <r>
    <s v="54389"/>
    <s v="transcar"/>
    <x v="1"/>
    <x v="1"/>
    <s v="palanquilla / tocho"/>
    <n v="20150"/>
    <n v="183.37"/>
    <x v="14"/>
    <n v="10"/>
    <x v="1"/>
  </r>
  <r>
    <s v="50770"/>
    <s v="albiol"/>
    <x v="1"/>
    <x v="1"/>
    <s v="palanquilla / tocho"/>
    <n v="20120"/>
    <n v="211.05"/>
    <x v="7"/>
    <n v="7"/>
    <x v="1"/>
  </r>
  <r>
    <s v="54344"/>
    <s v="carvol"/>
    <x v="2"/>
    <x v="1"/>
    <s v="maquilas"/>
    <n v="20120"/>
    <n v="143.28"/>
    <x v="14"/>
    <n v="10"/>
    <x v="1"/>
  </r>
  <r>
    <s v="53290"/>
    <s v="transkgs"/>
    <x v="0"/>
    <x v="2"/>
    <s v="maquilas"/>
    <n v="19985"/>
    <n v="143.28"/>
    <x v="28"/>
    <n v="9"/>
    <x v="2"/>
  </r>
  <r>
    <s v="53630"/>
    <s v="carvol"/>
    <x v="2"/>
    <x v="1"/>
    <s v="maquilas"/>
    <n v="19945"/>
    <n v="143.28"/>
    <x v="29"/>
    <n v="10"/>
    <x v="2"/>
  </r>
  <r>
    <s v="52992"/>
    <s v="torre"/>
    <x v="1"/>
    <x v="1"/>
    <s v="palanquilla / tocho"/>
    <n v="19780"/>
    <n v="180"/>
    <x v="25"/>
    <n v="9"/>
    <x v="2"/>
  </r>
  <r>
    <s v="53748"/>
    <s v="tanvol"/>
    <x v="0"/>
    <x v="2"/>
    <s v="maquilas"/>
    <n v="19630"/>
    <n v="143.28"/>
    <x v="12"/>
    <n v="10"/>
    <x v="2"/>
  </r>
  <r>
    <s v="52991"/>
    <s v="garces"/>
    <x v="2"/>
    <x v="1"/>
    <s v="maquilas"/>
    <n v="19340"/>
    <n v="115.46"/>
    <x v="18"/>
    <n v="9"/>
    <x v="2"/>
  </r>
  <r>
    <s v="54507"/>
    <s v="carvol"/>
    <x v="2"/>
    <x v="1"/>
    <s v="maquilas"/>
    <n v="19020"/>
    <n v="143.28"/>
    <x v="13"/>
    <n v="10"/>
    <x v="2"/>
  </r>
  <r>
    <s v="51529"/>
    <s v="transkgs"/>
    <x v="0"/>
    <x v="2"/>
    <s v="maquilas"/>
    <n v="18577"/>
    <n v="143.28"/>
    <x v="4"/>
    <n v="7"/>
    <x v="2"/>
  </r>
  <r>
    <s v="51316"/>
    <s v="torre"/>
    <x v="0"/>
    <x v="2"/>
    <s v="maquilas"/>
    <n v="18560"/>
    <n v="143.28"/>
    <x v="15"/>
    <n v="7"/>
    <x v="2"/>
  </r>
  <r>
    <s v="51632"/>
    <s v="garces"/>
    <x v="0"/>
    <x v="2"/>
    <s v="maquilas"/>
    <n v="18261"/>
    <n v="143.28"/>
    <x v="2"/>
    <n v="7"/>
    <x v="2"/>
  </r>
  <r>
    <s v="53827"/>
    <s v="tanvol"/>
    <x v="0"/>
    <x v="2"/>
    <s v="maquilas"/>
    <n v="18140"/>
    <n v="143.28"/>
    <x v="15"/>
    <n v="10"/>
    <x v="2"/>
  </r>
  <r>
    <s v="51054"/>
    <s v="carvol"/>
    <x v="0"/>
    <x v="2"/>
    <s v="maquilas"/>
    <n v="18140"/>
    <n v="114.72"/>
    <x v="5"/>
    <n v="7"/>
    <x v="2"/>
  </r>
  <r>
    <s v="51114"/>
    <s v="menchaca"/>
    <x v="1"/>
    <x v="1"/>
    <s v="palanquilla / tocho"/>
    <n v="17477"/>
    <n v="241.88"/>
    <x v="10"/>
    <n v="7"/>
    <x v="2"/>
  </r>
  <r>
    <s v="51972"/>
    <s v="menchaca"/>
    <x v="1"/>
    <x v="1"/>
    <s v="palanquilla / tocho"/>
    <n v="17040"/>
    <n v="155.06"/>
    <x v="1"/>
    <n v="9"/>
    <x v="2"/>
  </r>
  <r>
    <s v="52749"/>
    <s v="transkgs"/>
    <x v="0"/>
    <x v="2"/>
    <s v="maquilas"/>
    <n v="16760"/>
    <n v="105.09"/>
    <x v="27"/>
    <n v="9"/>
    <x v="2"/>
  </r>
  <r>
    <s v="52982"/>
    <s v="transkgs"/>
    <x v="2"/>
    <x v="1"/>
    <s v="maquilas"/>
    <n v="16726"/>
    <n v="114.63"/>
    <x v="18"/>
    <n v="9"/>
    <x v="2"/>
  </r>
  <r>
    <s v="53357"/>
    <s v="aroza"/>
    <x v="0"/>
    <x v="2"/>
    <s v="maquilas"/>
    <n v="16061"/>
    <n v="95.88"/>
    <x v="7"/>
    <n v="10"/>
    <x v="2"/>
  </r>
  <r>
    <s v="53784"/>
    <s v="trankim"/>
    <x v="2"/>
    <x v="1"/>
    <s v="maquilas"/>
    <n v="15660"/>
    <n v="143.28"/>
    <x v="12"/>
    <n v="10"/>
    <x v="2"/>
  </r>
  <r>
    <s v="51644"/>
    <s v="menchaca"/>
    <x v="1"/>
    <x v="1"/>
    <s v="palanquilla / tocho"/>
    <n v="15600"/>
    <n v="218.4"/>
    <x v="19"/>
    <n v="7"/>
    <x v="2"/>
  </r>
  <r>
    <s v="51349"/>
    <s v="carvol"/>
    <x v="2"/>
    <x v="1"/>
    <s v="maquilas"/>
    <n v="15600"/>
    <n v="93.13"/>
    <x v="15"/>
    <n v="7"/>
    <x v="2"/>
  </r>
  <r>
    <s v="51492"/>
    <s v="albiol"/>
    <x v="1"/>
    <x v="1"/>
    <s v="palanquilla / tocho"/>
    <n v="15565"/>
    <n v="136.19"/>
    <x v="11"/>
    <n v="7"/>
    <x v="2"/>
  </r>
  <r>
    <s v="50772"/>
    <s v="menchaca"/>
    <x v="1"/>
    <x v="1"/>
    <s v="palanquilla / tocho"/>
    <n v="15440"/>
    <n v="218.4"/>
    <x v="7"/>
    <n v="7"/>
    <x v="2"/>
  </r>
  <r>
    <s v="53151"/>
    <s v="transcar"/>
    <x v="1"/>
    <x v="1"/>
    <s v="palanquilla / tocho"/>
    <n v="15438"/>
    <n v="218.4"/>
    <x v="16"/>
    <n v="9"/>
    <x v="2"/>
  </r>
  <r>
    <s v="52983"/>
    <s v="garces"/>
    <x v="2"/>
    <x v="1"/>
    <s v="maquilas"/>
    <n v="15326"/>
    <n v="114.62"/>
    <x v="18"/>
    <n v="9"/>
    <x v="2"/>
  </r>
  <r>
    <s v="52752"/>
    <s v="carvol"/>
    <x v="2"/>
    <x v="1"/>
    <s v="maquilas"/>
    <n v="14260"/>
    <n v="143.28"/>
    <x v="27"/>
    <n v="9"/>
    <x v="3"/>
  </r>
  <r>
    <s v="52807"/>
    <s v="albiol"/>
    <x v="1"/>
    <x v="1"/>
    <s v="palanquilla / tocho"/>
    <n v="14143"/>
    <n v="123.75"/>
    <x v="11"/>
    <n v="9"/>
    <x v="3"/>
  </r>
  <r>
    <s v="52080"/>
    <s v="carvol"/>
    <x v="0"/>
    <x v="2"/>
    <s v="maquilas"/>
    <n v="13380"/>
    <n v="76.53"/>
    <x v="3"/>
    <n v="9"/>
    <x v="3"/>
  </r>
  <r>
    <s v="52760"/>
    <s v="albiol"/>
    <x v="1"/>
    <x v="1"/>
    <s v="palanquilla / tocho"/>
    <n v="12957"/>
    <n v="113.37"/>
    <x v="11"/>
    <n v="9"/>
    <x v="3"/>
  </r>
  <r>
    <s v="51710"/>
    <s v="ibañez"/>
    <x v="1"/>
    <x v="1"/>
    <s v="palanquilla / tocho"/>
    <n v="12735"/>
    <n v="115.89"/>
    <x v="21"/>
    <n v="8"/>
    <x v="3"/>
  </r>
  <r>
    <s v="51057"/>
    <s v="transkgs"/>
    <x v="0"/>
    <x v="2"/>
    <s v="maquilas"/>
    <n v="12160"/>
    <n v="72.599999999999994"/>
    <x v="5"/>
    <n v="7"/>
    <x v="3"/>
  </r>
  <r>
    <s v="51493"/>
    <s v="albiol"/>
    <x v="1"/>
    <x v="1"/>
    <s v="palanquilla / tocho"/>
    <n v="11975"/>
    <n v="104.78"/>
    <x v="11"/>
    <n v="7"/>
    <x v="3"/>
  </r>
  <r>
    <s v="51709"/>
    <s v="ibañez"/>
    <x v="1"/>
    <x v="1"/>
    <s v="palanquilla / tocho"/>
    <n v="11850"/>
    <n v="107.84"/>
    <x v="21"/>
    <n v="8"/>
    <x v="3"/>
  </r>
  <r>
    <s v="54233"/>
    <s v="albiol"/>
    <x v="0"/>
    <x v="0"/>
    <s v="maquilas"/>
    <n v="10500"/>
    <n v="52.5"/>
    <x v="21"/>
    <n v="10"/>
    <x v="3"/>
  </r>
  <r>
    <s v="52551"/>
    <s v="transkgs"/>
    <x v="0"/>
    <x v="2"/>
    <s v="maquilas"/>
    <n v="10476"/>
    <n v="65.680000000000007"/>
    <x v="15"/>
    <n v="9"/>
    <x v="3"/>
  </r>
  <r>
    <s v="52808"/>
    <s v="albiol"/>
    <x v="1"/>
    <x v="1"/>
    <s v="palanquilla / tocho"/>
    <n v="10366"/>
    <n v="90.7"/>
    <x v="11"/>
    <n v="9"/>
    <x v="3"/>
  </r>
  <r>
    <s v="50894"/>
    <s v="ibañez"/>
    <x v="0"/>
    <x v="0"/>
    <s v="maquilas"/>
    <n v="7808"/>
    <n v="60.28"/>
    <x v="1"/>
    <n v="7"/>
    <x v="4"/>
  </r>
  <r>
    <s v="54392"/>
    <s v="torre"/>
    <x v="1"/>
    <x v="1"/>
    <s v="palanquilla / tocho"/>
    <n v="6253"/>
    <n v="56.9"/>
    <x v="16"/>
    <n v="10"/>
    <x v="4"/>
  </r>
  <r>
    <s v="52111"/>
    <s v="carvol"/>
    <x v="0"/>
    <x v="2"/>
    <s v="maquilas"/>
    <n v="5400"/>
    <n v="47.74"/>
    <x v="5"/>
    <n v="9"/>
    <x v="4"/>
  </r>
  <r>
    <s v="53287"/>
    <s v="transcar"/>
    <x v="1"/>
    <x v="1"/>
    <s v="palanquilla / tocho"/>
    <n v="5045"/>
    <n v="52.57"/>
    <x v="28"/>
    <n v="9"/>
    <x v="4"/>
  </r>
  <r>
    <s v="53631"/>
    <s v="carvol"/>
    <x v="2"/>
    <x v="1"/>
    <s v="maquilas"/>
    <n v="4695"/>
    <n v="28.03"/>
    <x v="29"/>
    <n v="10"/>
    <x v="4"/>
  </r>
  <r>
    <s v="51183"/>
    <s v="albiol"/>
    <x v="1"/>
    <x v="1"/>
    <s v="palanquilla / tocho"/>
    <n v="4633"/>
    <n v="40.54"/>
    <x v="12"/>
    <n v="7"/>
    <x v="4"/>
  </r>
  <r>
    <s v="51295"/>
    <s v="menchaca"/>
    <x v="1"/>
    <x v="1"/>
    <s v="maquilas"/>
    <n v="4224"/>
    <n v="38.44"/>
    <x v="26"/>
    <n v="7"/>
    <x v="4"/>
  </r>
  <r>
    <s v="54391"/>
    <s v="transcar"/>
    <x v="1"/>
    <x v="1"/>
    <s v="palanquilla / tocho"/>
    <n v="4010"/>
    <n v="36.49"/>
    <x v="16"/>
    <n v="10"/>
    <x v="4"/>
  </r>
  <r>
    <s v="51244"/>
    <s v="torre"/>
    <x v="1"/>
    <x v="1"/>
    <s v="palanquilla / tocho"/>
    <n v="3583"/>
    <n v="32.61"/>
    <x v="26"/>
    <n v="7"/>
    <x v="4"/>
  </r>
  <r>
    <s v="51707"/>
    <s v="sastre"/>
    <x v="1"/>
    <x v="1"/>
    <s v="palanquilla / tocho"/>
    <n v="2633"/>
    <n v="23.96"/>
    <x v="21"/>
    <n v="8"/>
    <x v="4"/>
  </r>
  <r>
    <s v="51462"/>
    <s v="torre"/>
    <x v="1"/>
    <x v="1"/>
    <s v="palanquilla / tocho"/>
    <n v="2600"/>
    <n v="23.66"/>
    <x v="20"/>
    <n v="7"/>
    <x v="4"/>
  </r>
  <r>
    <s v="51516"/>
    <s v="menchaca"/>
    <x v="1"/>
    <x v="1"/>
    <s v="palanquilla / tocho"/>
    <n v="2600"/>
    <n v="23.66"/>
    <x v="11"/>
    <n v="7"/>
    <x v="4"/>
  </r>
  <r>
    <s v="52812"/>
    <s v="menchaca"/>
    <x v="1"/>
    <x v="1"/>
    <s v="palanquilla / tocho"/>
    <n v="2300"/>
    <n v="22"/>
    <x v="11"/>
    <n v="9"/>
    <x v="4"/>
  </r>
  <r>
    <s v="54508"/>
    <s v="albiol"/>
    <x v="1"/>
    <x v="1"/>
    <s v="maquilas"/>
    <n v="1473"/>
    <n v="12.89"/>
    <x v="13"/>
    <n v="10"/>
    <x v="4"/>
  </r>
  <r>
    <s v="51711"/>
    <s v="sastre"/>
    <x v="1"/>
    <x v="1"/>
    <s v="palanquilla / tocho"/>
    <n v="1295"/>
    <n v="11.78"/>
    <x v="21"/>
    <n v="8"/>
    <x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95">
  <r>
    <s v="50807"/>
    <s v="albiol"/>
    <x v="0"/>
    <x v="0"/>
    <s v="palanquilla / tocho"/>
    <n v="28320"/>
    <n v="247.8"/>
    <n v="3"/>
    <n v="7"/>
    <n v="85"/>
    <n v="2.92"/>
    <n v="9.1"/>
    <n v="8.75"/>
    <n v="258"/>
    <n v="-10.199999999999989"/>
    <x v="0"/>
  </r>
  <r>
    <s v="50769"/>
    <s v="albiol"/>
    <x v="0"/>
    <x v="0"/>
    <s v="palanquilla / tocho"/>
    <n v="27975"/>
    <n v="244.78"/>
    <n v="3"/>
    <n v="7"/>
    <n v="85"/>
    <n v="2.88"/>
    <n v="9.1"/>
    <n v="8.75"/>
    <n v="255"/>
    <n v="-10.219999999999999"/>
    <x v="0"/>
  </r>
  <r>
    <s v="50810"/>
    <s v="albiol"/>
    <x v="0"/>
    <x v="0"/>
    <s v="palanquilla / tocho"/>
    <n v="27420"/>
    <n v="239.93"/>
    <n v="3"/>
    <n v="7"/>
    <n v="85"/>
    <n v="2.82"/>
    <n v="9.1"/>
    <n v="8.75"/>
    <n v="250"/>
    <n v="-10.069999999999993"/>
    <x v="0"/>
  </r>
  <r>
    <s v="50833"/>
    <s v="torre"/>
    <x v="0"/>
    <x v="0"/>
    <s v="palanquilla / tocho"/>
    <n v="25900"/>
    <n v="235.69"/>
    <n v="3"/>
    <n v="7"/>
    <n v="85"/>
    <n v="2.77"/>
    <n v="9.1"/>
    <n v="9.1"/>
    <n v="236"/>
    <n v="-0.31000000000000227"/>
    <x v="0"/>
  </r>
  <r>
    <s v="50768"/>
    <s v="menchaca"/>
    <x v="0"/>
    <x v="0"/>
    <s v="palanquilla / tocho"/>
    <n v="24840"/>
    <n v="226.04"/>
    <n v="3"/>
    <n v="7"/>
    <n v="85"/>
    <n v="2.66"/>
    <n v="9.1"/>
    <n v="9.1"/>
    <n v="226"/>
    <n v="3.9999999999992042E-2"/>
    <x v="0"/>
  </r>
  <r>
    <s v="50767"/>
    <s v="menchaca"/>
    <x v="0"/>
    <x v="0"/>
    <s v="palanquilla / tocho"/>
    <n v="24280"/>
    <n v="220.95"/>
    <n v="3"/>
    <n v="7"/>
    <n v="85"/>
    <n v="2.6"/>
    <n v="9.1"/>
    <n v="9.1"/>
    <n v="221"/>
    <n v="-5.0000000000011369E-2"/>
    <x v="0"/>
  </r>
  <r>
    <s v="50834"/>
    <s v="sastre"/>
    <x v="0"/>
    <x v="0"/>
    <s v="maquilas"/>
    <n v="23903"/>
    <n v="218.4"/>
    <n v="3"/>
    <n v="7"/>
    <n v="85"/>
    <n v="2.57"/>
    <n v="9.1"/>
    <n v="9.14"/>
    <n v="218"/>
    <n v="0.40000000000000568"/>
    <x v="0"/>
  </r>
  <r>
    <s v="50771"/>
    <s v="transcar"/>
    <x v="0"/>
    <x v="0"/>
    <s v="maquilas"/>
    <n v="23720"/>
    <n v="218.4"/>
    <n v="3"/>
    <n v="7"/>
    <n v="85"/>
    <n v="2.57"/>
    <n v="9.1"/>
    <n v="9.2100000000000009"/>
    <n v="216"/>
    <n v="2.4000000000000057"/>
    <x v="0"/>
  </r>
  <r>
    <s v="50837"/>
    <s v="sastre"/>
    <x v="0"/>
    <x v="0"/>
    <s v="palanquilla / tocho"/>
    <n v="23480"/>
    <n v="218.4"/>
    <n v="3"/>
    <n v="7"/>
    <n v="85"/>
    <n v="2.57"/>
    <n v="9.1"/>
    <n v="9.3000000000000007"/>
    <n v="214"/>
    <n v="4.4000000000000057"/>
    <x v="0"/>
  </r>
  <r>
    <s v="50770"/>
    <s v="albiol"/>
    <x v="0"/>
    <x v="0"/>
    <s v="palanquilla / tocho"/>
    <n v="20120"/>
    <n v="211.05"/>
    <n v="3"/>
    <n v="7"/>
    <n v="85"/>
    <n v="2.48"/>
    <n v="9.1"/>
    <n v="10.49"/>
    <n v="183"/>
    <n v="28.050000000000011"/>
    <x v="0"/>
  </r>
  <r>
    <s v="50772"/>
    <s v="menchaca"/>
    <x v="0"/>
    <x v="0"/>
    <s v="palanquilla / tocho"/>
    <n v="15440"/>
    <n v="218.4"/>
    <n v="3"/>
    <n v="7"/>
    <n v="85"/>
    <n v="2.57"/>
    <n v="9.1"/>
    <n v="14.15"/>
    <n v="141"/>
    <n v="77.400000000000006"/>
    <x v="0"/>
  </r>
  <r>
    <s v="50766"/>
    <s v="albiol"/>
    <x v="1"/>
    <x v="1"/>
    <s v="maquilas"/>
    <n v="28150"/>
    <n v="140.75"/>
    <n v="3"/>
    <n v="7"/>
    <n v="85"/>
    <n v="1.66"/>
    <n v="9.1"/>
    <n v="5"/>
    <n v="256"/>
    <n v="-115.25"/>
    <x v="0"/>
  </r>
  <r>
    <s v="50765"/>
    <s v="albiol"/>
    <x v="1"/>
    <x v="1"/>
    <s v="maquilas"/>
    <n v="27380"/>
    <n v="136.9"/>
    <n v="3"/>
    <n v="7"/>
    <n v="85"/>
    <n v="1.61"/>
    <n v="9.1"/>
    <n v="5"/>
    <n v="249"/>
    <n v="-112.1"/>
    <x v="0"/>
  </r>
  <r>
    <s v="50777"/>
    <s v="transkgs"/>
    <x v="1"/>
    <x v="2"/>
    <s v="maquilas"/>
    <n v="25471"/>
    <n v="152.06"/>
    <n v="3"/>
    <n v="7"/>
    <n v="73"/>
    <n v="2.08"/>
    <n v="5.97"/>
    <n v="5.97"/>
    <n v="152"/>
    <n v="6.0000000000002274E-2"/>
    <x v="0"/>
  </r>
  <r>
    <s v="50776"/>
    <s v="transkgs"/>
    <x v="1"/>
    <x v="2"/>
    <s v="maquilas"/>
    <n v="25274"/>
    <n v="150.88999999999999"/>
    <n v="3"/>
    <n v="7"/>
    <n v="73"/>
    <n v="2.0699999999999998"/>
    <n v="5.97"/>
    <n v="5.97"/>
    <n v="151"/>
    <n v="-0.11000000000001364"/>
    <x v="0"/>
  </r>
  <r>
    <s v="50775"/>
    <s v="transkgs"/>
    <x v="1"/>
    <x v="2"/>
    <s v="maquilas"/>
    <n v="25185"/>
    <n v="150.35"/>
    <n v="3"/>
    <n v="7"/>
    <n v="73"/>
    <n v="2.06"/>
    <n v="5.97"/>
    <n v="5.97"/>
    <n v="150"/>
    <n v="0.34999999999999432"/>
    <x v="0"/>
  </r>
  <r>
    <s v="50813"/>
    <s v="transkgs"/>
    <x v="1"/>
    <x v="2"/>
    <s v="maquilas"/>
    <n v="23920"/>
    <n v="143.28"/>
    <n v="3"/>
    <n v="7"/>
    <n v="73"/>
    <n v="1.96"/>
    <n v="5.97"/>
    <n v="5.99"/>
    <n v="143"/>
    <n v="0.28000000000000114"/>
    <x v="0"/>
  </r>
  <r>
    <s v="50812"/>
    <s v="carvol"/>
    <x v="1"/>
    <x v="2"/>
    <s v="maquilas"/>
    <n v="22660"/>
    <n v="114.72"/>
    <n v="3"/>
    <n v="7"/>
    <n v="73"/>
    <n v="1.57"/>
    <n v="5.97"/>
    <n v="5.0599999999999996"/>
    <n v="135"/>
    <n v="-20.28"/>
    <x v="0"/>
  </r>
  <r>
    <s v="50779"/>
    <s v="carvol"/>
    <x v="2"/>
    <x v="0"/>
    <s v="maquilas"/>
    <n v="21260"/>
    <n v="143.28"/>
    <n v="3"/>
    <n v="7"/>
    <n v="73"/>
    <n v="1.96"/>
    <n v="5.97"/>
    <n v="6.74"/>
    <n v="127"/>
    <n v="16.28"/>
    <x v="0"/>
  </r>
  <r>
    <s v="50773"/>
    <s v="carvol"/>
    <x v="2"/>
    <x v="0"/>
    <s v="maquilas"/>
    <n v="21050"/>
    <n v="143.28"/>
    <n v="3"/>
    <n v="7"/>
    <n v="73"/>
    <n v="1.96"/>
    <n v="5.97"/>
    <n v="6.81"/>
    <n v="126"/>
    <n v="17.28"/>
    <x v="0"/>
  </r>
  <r>
    <s v="50844"/>
    <s v="albiol"/>
    <x v="0"/>
    <x v="0"/>
    <s v="palanquilla / tocho"/>
    <n v="27320"/>
    <n v="239.05"/>
    <n v="4"/>
    <n v="7"/>
    <n v="85"/>
    <n v="2.81"/>
    <n v="9.1"/>
    <n v="8.75"/>
    <n v="249"/>
    <n v="-9.9499999999999886"/>
    <x v="1"/>
  </r>
  <r>
    <s v="50847"/>
    <s v="albiol"/>
    <x v="0"/>
    <x v="0"/>
    <s v="palanquilla / tocho"/>
    <n v="26820"/>
    <n v="234.68"/>
    <n v="4"/>
    <n v="7"/>
    <n v="85"/>
    <n v="2.76"/>
    <n v="9.1"/>
    <n v="8.75"/>
    <n v="244"/>
    <n v="-9.3199999999999932"/>
    <x v="1"/>
  </r>
  <r>
    <s v="50848"/>
    <s v="ibañez"/>
    <x v="0"/>
    <x v="0"/>
    <s v="maquilas"/>
    <n v="24480"/>
    <n v="222.77"/>
    <n v="4"/>
    <n v="7"/>
    <n v="85"/>
    <n v="2.62"/>
    <n v="9.1"/>
    <n v="9.1"/>
    <n v="223"/>
    <n v="-0.22999999999998977"/>
    <x v="1"/>
  </r>
  <r>
    <s v="50893"/>
    <s v="sastre"/>
    <x v="0"/>
    <x v="0"/>
    <s v="palanquilla / tocho"/>
    <n v="24200"/>
    <n v="220.22"/>
    <n v="4"/>
    <n v="7"/>
    <n v="85"/>
    <n v="2.59"/>
    <n v="9.1"/>
    <n v="9.1"/>
    <n v="220"/>
    <n v="0.21999999999999886"/>
    <x v="1"/>
  </r>
  <r>
    <s v="50896"/>
    <s v="transcar"/>
    <x v="0"/>
    <x v="0"/>
    <s v="palanquilla / tocho"/>
    <n v="24060"/>
    <n v="218.95"/>
    <n v="4"/>
    <n v="7"/>
    <n v="85"/>
    <n v="2.58"/>
    <n v="9.1"/>
    <n v="9.1"/>
    <n v="219"/>
    <n v="-5.0000000000011369E-2"/>
    <x v="1"/>
  </r>
  <r>
    <s v="50845"/>
    <s v="transcar"/>
    <x v="0"/>
    <x v="0"/>
    <s v="maquilas"/>
    <n v="23920"/>
    <n v="218.4"/>
    <n v="4"/>
    <n v="7"/>
    <n v="85"/>
    <n v="2.57"/>
    <n v="9.1"/>
    <n v="9.1300000000000008"/>
    <n v="218"/>
    <n v="0.40000000000000568"/>
    <x v="1"/>
  </r>
  <r>
    <s v="50897"/>
    <s v="transcar"/>
    <x v="0"/>
    <x v="0"/>
    <s v="palanquilla / tocho"/>
    <n v="23780"/>
    <n v="218.4"/>
    <n v="4"/>
    <n v="7"/>
    <n v="85"/>
    <n v="2.57"/>
    <n v="9.1"/>
    <n v="9.18"/>
    <n v="216"/>
    <n v="2.4000000000000057"/>
    <x v="1"/>
  </r>
  <r>
    <s v="50839"/>
    <s v="albiol"/>
    <x v="1"/>
    <x v="1"/>
    <s v="maquilas"/>
    <n v="29020"/>
    <n v="145.1"/>
    <n v="4"/>
    <n v="7"/>
    <n v="85"/>
    <n v="1.71"/>
    <n v="9.1"/>
    <n v="5"/>
    <n v="264"/>
    <n v="-118.9"/>
    <x v="1"/>
  </r>
  <r>
    <s v="50838"/>
    <s v="albiol"/>
    <x v="1"/>
    <x v="1"/>
    <s v="maquilas"/>
    <n v="24440"/>
    <n v="122.2"/>
    <n v="4"/>
    <n v="7"/>
    <n v="85"/>
    <n v="1.44"/>
    <n v="9.1"/>
    <n v="5"/>
    <n v="222"/>
    <n v="-99.8"/>
    <x v="1"/>
  </r>
  <r>
    <s v="50894"/>
    <s v="ibañez"/>
    <x v="1"/>
    <x v="1"/>
    <s v="maquilas"/>
    <n v="7808"/>
    <n v="60.28"/>
    <n v="4"/>
    <n v="7"/>
    <n v="85"/>
    <n v="0.71"/>
    <n v="9.1"/>
    <n v="7.72"/>
    <n v="71"/>
    <n v="-10.719999999999999"/>
    <x v="1"/>
  </r>
  <r>
    <s v="50842"/>
    <s v="carvol"/>
    <x v="1"/>
    <x v="2"/>
    <s v="maquilas"/>
    <n v="23831"/>
    <n v="114.72"/>
    <n v="4"/>
    <n v="7"/>
    <n v="73"/>
    <n v="1.57"/>
    <n v="5.97"/>
    <n v="4.8099999999999996"/>
    <n v="142"/>
    <n v="-27.28"/>
    <x v="1"/>
  </r>
  <r>
    <s v="50905"/>
    <s v="albiol"/>
    <x v="0"/>
    <x v="0"/>
    <s v="palanquilla / tocho"/>
    <n v="26660"/>
    <n v="233.28"/>
    <n v="5"/>
    <n v="7"/>
    <n v="85"/>
    <n v="2.74"/>
    <n v="9.1"/>
    <n v="8.75"/>
    <n v="243"/>
    <n v="-9.7199999999999989"/>
    <x v="2"/>
  </r>
  <r>
    <s v="50909"/>
    <s v="albiol"/>
    <x v="0"/>
    <x v="0"/>
    <s v="palanquilla / tocho"/>
    <n v="26580"/>
    <n v="232.58"/>
    <n v="5"/>
    <n v="7"/>
    <n v="85"/>
    <n v="2.74"/>
    <n v="9.1"/>
    <n v="8.75"/>
    <n v="242"/>
    <n v="-9.4199999999999875"/>
    <x v="2"/>
  </r>
  <r>
    <s v="50985"/>
    <s v="torre"/>
    <x v="0"/>
    <x v="0"/>
    <s v="palanquilla / tocho"/>
    <n v="21980"/>
    <n v="200.02"/>
    <n v="5"/>
    <n v="7"/>
    <n v="85"/>
    <n v="2.35"/>
    <n v="9.1"/>
    <n v="9.1"/>
    <n v="200"/>
    <n v="2.0000000000010232E-2"/>
    <x v="2"/>
  </r>
  <r>
    <s v="50898"/>
    <s v="albiol"/>
    <x v="1"/>
    <x v="1"/>
    <s v="maquilas"/>
    <n v="25860"/>
    <n v="129.30000000000001"/>
    <n v="5"/>
    <n v="7"/>
    <n v="85"/>
    <n v="1.52"/>
    <n v="9.1"/>
    <n v="5"/>
    <n v="235"/>
    <n v="-105.69999999999999"/>
    <x v="2"/>
  </r>
  <r>
    <s v="50899"/>
    <s v="albiol"/>
    <x v="1"/>
    <x v="1"/>
    <s v="maquilas"/>
    <n v="25520"/>
    <n v="127.6"/>
    <n v="5"/>
    <n v="7"/>
    <n v="85"/>
    <n v="1.5"/>
    <n v="9.1"/>
    <n v="5"/>
    <n v="232"/>
    <n v="-104.4"/>
    <x v="2"/>
  </r>
  <r>
    <s v="50981"/>
    <s v="transkgs"/>
    <x v="1"/>
    <x v="2"/>
    <s v="maquilas"/>
    <n v="23540"/>
    <n v="143.28"/>
    <n v="5"/>
    <n v="7"/>
    <n v="73"/>
    <n v="1.96"/>
    <n v="5.97"/>
    <n v="6.09"/>
    <n v="141"/>
    <n v="2.2800000000000011"/>
    <x v="2"/>
  </r>
  <r>
    <s v="50982"/>
    <s v="carvol"/>
    <x v="2"/>
    <x v="0"/>
    <s v="maquilas"/>
    <n v="27560"/>
    <n v="164.53"/>
    <n v="5"/>
    <n v="7"/>
    <n v="73"/>
    <n v="2.25"/>
    <n v="5.97"/>
    <n v="5.97"/>
    <n v="165"/>
    <n v="-0.46999999999999886"/>
    <x v="2"/>
  </r>
  <r>
    <s v="50902"/>
    <s v="carvol"/>
    <x v="2"/>
    <x v="0"/>
    <s v="maquilas"/>
    <n v="23660"/>
    <n v="143.28"/>
    <n v="5"/>
    <n v="7"/>
    <n v="73"/>
    <n v="1.96"/>
    <n v="5.97"/>
    <n v="6.06"/>
    <n v="141"/>
    <n v="2.2800000000000011"/>
    <x v="2"/>
  </r>
  <r>
    <s v="50984"/>
    <s v="carvol"/>
    <x v="2"/>
    <x v="0"/>
    <s v="maquilas"/>
    <n v="23540"/>
    <n v="143.28"/>
    <n v="5"/>
    <n v="7"/>
    <n v="73"/>
    <n v="1.96"/>
    <n v="5.97"/>
    <n v="6.09"/>
    <n v="141"/>
    <n v="2.2800000000000011"/>
    <x v="2"/>
  </r>
  <r>
    <s v="51053"/>
    <s v="albiol"/>
    <x v="0"/>
    <x v="0"/>
    <s v="maquilas"/>
    <n v="28520"/>
    <n v="249.55"/>
    <n v="6"/>
    <n v="7"/>
    <n v="85"/>
    <n v="2.94"/>
    <n v="9.1"/>
    <n v="8.75"/>
    <n v="260"/>
    <n v="-10.449999999999989"/>
    <x v="3"/>
  </r>
  <r>
    <s v="51052"/>
    <s v="albiol"/>
    <x v="0"/>
    <x v="0"/>
    <s v="maquilas"/>
    <n v="26385"/>
    <n v="230.87"/>
    <n v="6"/>
    <n v="7"/>
    <n v="85"/>
    <n v="2.72"/>
    <n v="9.1"/>
    <n v="8.75"/>
    <n v="240"/>
    <n v="-9.1299999999999955"/>
    <x v="3"/>
  </r>
  <r>
    <s v="51061"/>
    <s v="torre"/>
    <x v="0"/>
    <x v="0"/>
    <s v="palanquilla / tocho"/>
    <n v="21660"/>
    <n v="218.4"/>
    <n v="6"/>
    <n v="7"/>
    <n v="85"/>
    <n v="2.57"/>
    <n v="9.1"/>
    <n v="10.08"/>
    <n v="197"/>
    <n v="21.400000000000006"/>
    <x v="3"/>
  </r>
  <r>
    <s v="50986"/>
    <s v="albiol"/>
    <x v="1"/>
    <x v="1"/>
    <s v="maquilas"/>
    <n v="26804"/>
    <n v="134.02000000000001"/>
    <n v="6"/>
    <n v="7"/>
    <n v="85"/>
    <n v="1.58"/>
    <n v="9.1"/>
    <n v="5"/>
    <n v="244"/>
    <n v="-109.97999999999999"/>
    <x v="3"/>
  </r>
  <r>
    <s v="50987"/>
    <s v="albiol"/>
    <x v="1"/>
    <x v="1"/>
    <s v="maquilas"/>
    <n v="24540"/>
    <n v="122.7"/>
    <n v="6"/>
    <n v="7"/>
    <n v="85"/>
    <n v="1.44"/>
    <n v="9.1"/>
    <n v="5"/>
    <n v="223"/>
    <n v="-100.3"/>
    <x v="3"/>
  </r>
  <r>
    <s v="51001"/>
    <s v="transkgs"/>
    <x v="1"/>
    <x v="2"/>
    <s v="maquilas"/>
    <n v="23740"/>
    <n v="143.28"/>
    <n v="6"/>
    <n v="7"/>
    <n v="73"/>
    <n v="1.96"/>
    <n v="5.97"/>
    <n v="6.04"/>
    <n v="142"/>
    <n v="1.2800000000000011"/>
    <x v="3"/>
  </r>
  <r>
    <s v="50988"/>
    <s v="transkgs"/>
    <x v="1"/>
    <x v="2"/>
    <s v="maquilas"/>
    <n v="21900"/>
    <n v="143.28"/>
    <n v="6"/>
    <n v="7"/>
    <n v="73"/>
    <n v="1.96"/>
    <n v="5.97"/>
    <n v="6.54"/>
    <n v="131"/>
    <n v="12.280000000000001"/>
    <x v="3"/>
  </r>
  <r>
    <s v="51054"/>
    <s v="carvol"/>
    <x v="1"/>
    <x v="2"/>
    <s v="maquilas"/>
    <n v="18140"/>
    <n v="114.72"/>
    <n v="6"/>
    <n v="7"/>
    <n v="73"/>
    <n v="1.57"/>
    <n v="5.97"/>
    <n v="6.32"/>
    <n v="108"/>
    <n v="6.7199999999999989"/>
    <x v="3"/>
  </r>
  <r>
    <s v="51057"/>
    <s v="transkgs"/>
    <x v="1"/>
    <x v="2"/>
    <s v="maquilas"/>
    <n v="12160"/>
    <n v="72.599999999999994"/>
    <n v="6"/>
    <n v="7"/>
    <n v="73"/>
    <n v="0.99"/>
    <n v="5.97"/>
    <n v="5.97"/>
    <n v="73"/>
    <n v="-0.40000000000000568"/>
    <x v="3"/>
  </r>
  <r>
    <s v="51027"/>
    <s v="transkgs"/>
    <x v="2"/>
    <x v="0"/>
    <s v="maquilas"/>
    <n v="27400"/>
    <n v="130.97"/>
    <n v="6"/>
    <n v="7"/>
    <n v="73"/>
    <n v="1.79"/>
    <n v="5.97"/>
    <n v="4.78"/>
    <n v="164"/>
    <n v="-33.03"/>
    <x v="3"/>
  </r>
  <r>
    <s v="50997"/>
    <s v="aspurz"/>
    <x v="2"/>
    <x v="0"/>
    <s v="maquilas"/>
    <n v="25245"/>
    <n v="150.71"/>
    <n v="6"/>
    <n v="7"/>
    <n v="73"/>
    <n v="2.06"/>
    <n v="5.97"/>
    <n v="5.97"/>
    <n v="151"/>
    <n v="-0.28999999999999204"/>
    <x v="3"/>
  </r>
  <r>
    <s v="51059"/>
    <s v="carvol"/>
    <x v="2"/>
    <x v="0"/>
    <s v="maquilas"/>
    <n v="24960"/>
    <n v="149.01"/>
    <n v="6"/>
    <n v="7"/>
    <n v="73"/>
    <n v="2.04"/>
    <n v="5.97"/>
    <n v="5.97"/>
    <n v="149"/>
    <n v="9.9999999999909051E-3"/>
    <x v="3"/>
  </r>
  <r>
    <s v="50990"/>
    <s v="carvol"/>
    <x v="2"/>
    <x v="0"/>
    <s v="maquilas"/>
    <n v="24700"/>
    <n v="147.46"/>
    <n v="6"/>
    <n v="7"/>
    <n v="73"/>
    <n v="2.02"/>
    <n v="5.97"/>
    <n v="5.97"/>
    <n v="147"/>
    <n v="0.46000000000000796"/>
    <x v="3"/>
  </r>
  <r>
    <s v="51058"/>
    <s v="transkgs"/>
    <x v="2"/>
    <x v="0"/>
    <s v="maquilas"/>
    <n v="23240"/>
    <n v="114.72"/>
    <n v="6"/>
    <n v="7"/>
    <n v="73"/>
    <n v="1.57"/>
    <n v="5.97"/>
    <n v="4.9400000000000004"/>
    <n v="139"/>
    <n v="-24.28"/>
    <x v="3"/>
  </r>
  <r>
    <s v="51085"/>
    <s v="albiol"/>
    <x v="0"/>
    <x v="0"/>
    <s v="palanquilla / tocho"/>
    <n v="21779"/>
    <n v="241.32"/>
    <n v="7"/>
    <n v="7"/>
    <n v="85"/>
    <n v="2.84"/>
    <n v="9.1"/>
    <n v="11.08"/>
    <n v="198"/>
    <n v="43.319999999999993"/>
    <x v="4"/>
  </r>
  <r>
    <s v="51062"/>
    <s v="albiol"/>
    <x v="1"/>
    <x v="1"/>
    <s v="maquilas"/>
    <n v="29940"/>
    <n v="149.69999999999999"/>
    <n v="7"/>
    <n v="7"/>
    <n v="85"/>
    <n v="1.76"/>
    <n v="9.1"/>
    <n v="5"/>
    <n v="272"/>
    <n v="-122.30000000000001"/>
    <x v="4"/>
  </r>
  <r>
    <s v="51063"/>
    <s v="albiol"/>
    <x v="1"/>
    <x v="1"/>
    <s v="maquilas"/>
    <n v="27240"/>
    <n v="136.19999999999999"/>
    <n v="7"/>
    <n v="7"/>
    <n v="85"/>
    <n v="1.6"/>
    <n v="9.1"/>
    <n v="5"/>
    <n v="248"/>
    <n v="-111.80000000000001"/>
    <x v="4"/>
  </r>
  <r>
    <s v="51146"/>
    <s v="albiol"/>
    <x v="0"/>
    <x v="0"/>
    <s v="palanquilla / tocho"/>
    <n v="28200"/>
    <n v="246.75"/>
    <n v="10"/>
    <n v="7"/>
    <n v="85"/>
    <n v="2.9"/>
    <n v="9.1"/>
    <n v="8.75"/>
    <n v="257"/>
    <n v="-10.25"/>
    <x v="5"/>
  </r>
  <r>
    <s v="51117"/>
    <s v="albiol"/>
    <x v="0"/>
    <x v="0"/>
    <s v="palanquilla / tocho"/>
    <n v="27540"/>
    <n v="240.98"/>
    <n v="10"/>
    <n v="7"/>
    <n v="85"/>
    <n v="2.84"/>
    <n v="9.1"/>
    <n v="8.75"/>
    <n v="251"/>
    <n v="-10.02000000000001"/>
    <x v="5"/>
  </r>
  <r>
    <s v="51110"/>
    <s v="torre"/>
    <x v="0"/>
    <x v="0"/>
    <s v="palanquilla / tocho"/>
    <n v="24940"/>
    <n v="226.95"/>
    <n v="10"/>
    <n v="7"/>
    <n v="85"/>
    <n v="2.67"/>
    <n v="9.1"/>
    <n v="9.1"/>
    <n v="227"/>
    <n v="-5.0000000000011369E-2"/>
    <x v="5"/>
  </r>
  <r>
    <s v="51113"/>
    <s v="menchaca"/>
    <x v="0"/>
    <x v="0"/>
    <s v="palanquilla / tocho"/>
    <n v="24820"/>
    <n v="225.86"/>
    <n v="10"/>
    <n v="7"/>
    <n v="85"/>
    <n v="2.66"/>
    <n v="9.1"/>
    <n v="9.1"/>
    <n v="226"/>
    <n v="-0.13999999999998636"/>
    <x v="5"/>
  </r>
  <r>
    <s v="51111"/>
    <s v="sastre"/>
    <x v="0"/>
    <x v="0"/>
    <s v="palanquilla / tocho"/>
    <n v="24145"/>
    <n v="219.72"/>
    <n v="10"/>
    <n v="7"/>
    <n v="85"/>
    <n v="2.58"/>
    <n v="9.1"/>
    <n v="9.1"/>
    <n v="220"/>
    <n v="-0.28000000000000114"/>
    <x v="5"/>
  </r>
  <r>
    <s v="51109"/>
    <s v="transcar"/>
    <x v="0"/>
    <x v="0"/>
    <s v="palanquilla / tocho"/>
    <n v="22040"/>
    <n v="218.4"/>
    <n v="10"/>
    <n v="7"/>
    <n v="85"/>
    <n v="2.57"/>
    <n v="9.1"/>
    <n v="9.91"/>
    <n v="201"/>
    <n v="17.400000000000006"/>
    <x v="5"/>
  </r>
  <r>
    <s v="51114"/>
    <s v="menchaca"/>
    <x v="0"/>
    <x v="0"/>
    <s v="palanquilla / tocho"/>
    <n v="17477"/>
    <n v="241.88"/>
    <n v="10"/>
    <n v="7"/>
    <n v="85"/>
    <n v="2.85"/>
    <n v="9.1"/>
    <n v="13.84"/>
    <n v="159"/>
    <n v="82.88"/>
    <x v="5"/>
  </r>
  <r>
    <s v="51108"/>
    <s v="albiol"/>
    <x v="1"/>
    <x v="1"/>
    <s v="maquilas"/>
    <n v="27224"/>
    <n v="136.12"/>
    <n v="10"/>
    <n v="7"/>
    <n v="85"/>
    <n v="1.6"/>
    <n v="9.1"/>
    <n v="5"/>
    <n v="248"/>
    <n v="-111.88"/>
    <x v="5"/>
  </r>
  <r>
    <s v="51107"/>
    <s v="albiol"/>
    <x v="1"/>
    <x v="1"/>
    <s v="maquilas"/>
    <n v="25429"/>
    <n v="127.15"/>
    <n v="10"/>
    <n v="7"/>
    <n v="85"/>
    <n v="1.5"/>
    <n v="9.1"/>
    <n v="5"/>
    <n v="231"/>
    <n v="-103.85"/>
    <x v="5"/>
  </r>
  <r>
    <s v="51161"/>
    <s v="carvol"/>
    <x v="1"/>
    <x v="2"/>
    <s v="maquilas"/>
    <n v="26280"/>
    <n v="125.62"/>
    <n v="10"/>
    <n v="7"/>
    <n v="73"/>
    <n v="1.72"/>
    <n v="5.97"/>
    <n v="4.78"/>
    <n v="157"/>
    <n v="-31.379999999999995"/>
    <x v="5"/>
  </r>
  <r>
    <s v="51159"/>
    <s v="carvol"/>
    <x v="2"/>
    <x v="0"/>
    <s v="maquilas"/>
    <n v="26960"/>
    <n v="160.94999999999999"/>
    <n v="10"/>
    <n v="7"/>
    <n v="73"/>
    <n v="2.2000000000000002"/>
    <n v="5.97"/>
    <n v="5.97"/>
    <n v="161"/>
    <n v="-5.0000000000011369E-2"/>
    <x v="5"/>
  </r>
  <r>
    <s v="51115"/>
    <s v="carvol"/>
    <x v="2"/>
    <x v="0"/>
    <s v="maquilas"/>
    <n v="26500"/>
    <n v="158.21"/>
    <n v="10"/>
    <n v="7"/>
    <n v="73"/>
    <n v="2.17"/>
    <n v="5.97"/>
    <n v="5.97"/>
    <n v="158"/>
    <n v="0.21000000000000796"/>
    <x v="5"/>
  </r>
  <r>
    <s v="51158"/>
    <s v="carvol"/>
    <x v="2"/>
    <x v="0"/>
    <s v="maquilas"/>
    <n v="26060"/>
    <n v="155.58000000000001"/>
    <n v="10"/>
    <n v="7"/>
    <n v="73"/>
    <n v="2.13"/>
    <n v="5.97"/>
    <n v="5.97"/>
    <n v="156"/>
    <n v="-0.41999999999998749"/>
    <x v="5"/>
  </r>
  <r>
    <s v="51156"/>
    <s v="carvol"/>
    <x v="2"/>
    <x v="0"/>
    <s v="maquilas"/>
    <n v="24680"/>
    <n v="147.34"/>
    <n v="10"/>
    <n v="7"/>
    <n v="73"/>
    <n v="2.02"/>
    <n v="5.97"/>
    <n v="5.97"/>
    <n v="147"/>
    <n v="0.34000000000000341"/>
    <x v="5"/>
  </r>
  <r>
    <s v="51157"/>
    <s v="carvol"/>
    <x v="2"/>
    <x v="0"/>
    <s v="maquilas"/>
    <n v="24460"/>
    <n v="146.03"/>
    <n v="10"/>
    <n v="7"/>
    <n v="73"/>
    <n v="2"/>
    <n v="5.97"/>
    <n v="5.97"/>
    <n v="146"/>
    <n v="3.0000000000001137E-2"/>
    <x v="5"/>
  </r>
  <r>
    <s v="51206"/>
    <s v="albiol"/>
    <x v="0"/>
    <x v="0"/>
    <s v="palanquilla / tocho"/>
    <n v="26920"/>
    <n v="235.55"/>
    <n v="11"/>
    <n v="7"/>
    <n v="85"/>
    <n v="2.77"/>
    <n v="9.1"/>
    <n v="8.75"/>
    <n v="245"/>
    <n v="-9.4499999999999886"/>
    <x v="6"/>
  </r>
  <r>
    <s v="51184"/>
    <s v="albiol"/>
    <x v="0"/>
    <x v="0"/>
    <s v="palanquilla / tocho"/>
    <n v="24107"/>
    <n v="210.94"/>
    <n v="11"/>
    <n v="7"/>
    <n v="85"/>
    <n v="2.48"/>
    <n v="9.1"/>
    <n v="8.75"/>
    <n v="219"/>
    <n v="-8.0600000000000023"/>
    <x v="6"/>
  </r>
  <r>
    <s v="51183"/>
    <s v="albiol"/>
    <x v="0"/>
    <x v="0"/>
    <s v="palanquilla / tocho"/>
    <n v="4633"/>
    <n v="40.54"/>
    <n v="11"/>
    <n v="7"/>
    <n v="85"/>
    <n v="0.48"/>
    <n v="9.1"/>
    <n v="8.75"/>
    <n v="42"/>
    <n v="-1.4600000000000009"/>
    <x v="6"/>
  </r>
  <r>
    <s v="51239"/>
    <s v="carvol"/>
    <x v="1"/>
    <x v="2"/>
    <s v="maquilas"/>
    <n v="23340"/>
    <n v="114.72"/>
    <n v="11"/>
    <n v="7"/>
    <n v="73"/>
    <n v="1.57"/>
    <n v="5.97"/>
    <n v="4.92"/>
    <n v="139"/>
    <n v="-24.28"/>
    <x v="6"/>
  </r>
  <r>
    <s v="51168"/>
    <s v="carvol"/>
    <x v="2"/>
    <x v="0"/>
    <s v="maquilas"/>
    <n v="27180"/>
    <n v="162.26"/>
    <n v="11"/>
    <n v="7"/>
    <n v="73"/>
    <n v="2.2200000000000002"/>
    <n v="5.97"/>
    <n v="5.97"/>
    <n v="162"/>
    <n v="0.25999999999999091"/>
    <x v="6"/>
  </r>
  <r>
    <s v="51169"/>
    <s v="carvol"/>
    <x v="2"/>
    <x v="0"/>
    <s v="maquilas"/>
    <n v="27120"/>
    <n v="161.91"/>
    <n v="11"/>
    <n v="7"/>
    <n v="73"/>
    <n v="2.2200000000000002"/>
    <n v="5.97"/>
    <n v="5.97"/>
    <n v="162"/>
    <n v="-9.0000000000003411E-2"/>
    <x v="6"/>
  </r>
  <r>
    <s v="51171"/>
    <s v="carvol"/>
    <x v="2"/>
    <x v="0"/>
    <s v="maquilas"/>
    <n v="25420"/>
    <n v="151.76"/>
    <n v="11"/>
    <n v="7"/>
    <n v="73"/>
    <n v="2.08"/>
    <n v="5.97"/>
    <n v="5.97"/>
    <n v="152"/>
    <n v="-0.24000000000000909"/>
    <x v="6"/>
  </r>
  <r>
    <s v="51247"/>
    <s v="albiol"/>
    <x v="0"/>
    <x v="0"/>
    <s v="palanquilla / tocho"/>
    <n v="26100"/>
    <n v="228.38"/>
    <n v="12"/>
    <n v="7"/>
    <n v="85"/>
    <n v="2.69"/>
    <n v="9.1"/>
    <n v="8.75"/>
    <n v="238"/>
    <n v="-9.6200000000000045"/>
    <x v="7"/>
  </r>
  <r>
    <s v="51248"/>
    <s v="torre"/>
    <x v="0"/>
    <x v="0"/>
    <s v="palanquilla / tocho"/>
    <n v="25440"/>
    <n v="231.5"/>
    <n v="12"/>
    <n v="7"/>
    <n v="85"/>
    <n v="2.72"/>
    <n v="9.1"/>
    <n v="9.1"/>
    <n v="232"/>
    <n v="-0.5"/>
    <x v="7"/>
  </r>
  <r>
    <s v="51243"/>
    <s v="torre"/>
    <x v="0"/>
    <x v="0"/>
    <s v="palanquilla / tocho"/>
    <n v="20917"/>
    <n v="190.34"/>
    <n v="12"/>
    <n v="7"/>
    <n v="85"/>
    <n v="2.2400000000000002"/>
    <n v="9.1"/>
    <n v="9.1"/>
    <n v="190"/>
    <n v="0.34000000000000341"/>
    <x v="7"/>
  </r>
  <r>
    <s v="51296"/>
    <s v="menchaca"/>
    <x v="0"/>
    <x v="0"/>
    <s v="palanquilla / tocho"/>
    <n v="20916"/>
    <n v="190.34"/>
    <n v="12"/>
    <n v="7"/>
    <n v="85"/>
    <n v="2.2400000000000002"/>
    <n v="9.1"/>
    <n v="9.1"/>
    <n v="190"/>
    <n v="0.34000000000000341"/>
    <x v="7"/>
  </r>
  <r>
    <s v="51295"/>
    <s v="menchaca"/>
    <x v="0"/>
    <x v="0"/>
    <s v="maquilas"/>
    <n v="4224"/>
    <n v="38.44"/>
    <n v="12"/>
    <n v="7"/>
    <n v="85"/>
    <n v="0.45"/>
    <n v="9.1"/>
    <n v="9.1"/>
    <n v="38"/>
    <n v="0.43999999999999773"/>
    <x v="7"/>
  </r>
  <r>
    <s v="51244"/>
    <s v="torre"/>
    <x v="0"/>
    <x v="0"/>
    <s v="palanquilla / tocho"/>
    <n v="3583"/>
    <n v="32.61"/>
    <n v="12"/>
    <n v="7"/>
    <n v="85"/>
    <n v="0.38"/>
    <n v="9.1"/>
    <n v="9.1"/>
    <n v="33"/>
    <n v="-0.39000000000000057"/>
    <x v="7"/>
  </r>
  <r>
    <s v="51245"/>
    <s v="garces"/>
    <x v="1"/>
    <x v="2"/>
    <s v="maquilas"/>
    <n v="22520"/>
    <n v="143.28"/>
    <n v="12"/>
    <n v="7"/>
    <n v="73"/>
    <n v="1.96"/>
    <n v="5.97"/>
    <n v="6.36"/>
    <n v="134"/>
    <n v="9.2800000000000011"/>
    <x v="7"/>
  </r>
  <r>
    <s v="51294"/>
    <s v="torre"/>
    <x v="1"/>
    <x v="2"/>
    <s v="maquilas"/>
    <n v="22120"/>
    <n v="143.28"/>
    <n v="12"/>
    <n v="7"/>
    <n v="73"/>
    <n v="1.96"/>
    <n v="5.97"/>
    <n v="6.48"/>
    <n v="132"/>
    <n v="11.280000000000001"/>
    <x v="7"/>
  </r>
  <r>
    <s v="51314"/>
    <s v="albiol"/>
    <x v="0"/>
    <x v="0"/>
    <s v="palanquilla / tocho"/>
    <n v="26920"/>
    <n v="235.55"/>
    <n v="13"/>
    <n v="7"/>
    <n v="85"/>
    <n v="2.77"/>
    <n v="9.1"/>
    <n v="8.75"/>
    <n v="245"/>
    <n v="-9.4499999999999886"/>
    <x v="8"/>
  </r>
  <r>
    <s v="51297"/>
    <s v="ibañez"/>
    <x v="0"/>
    <x v="0"/>
    <s v="maquilas"/>
    <n v="26740"/>
    <n v="243.33"/>
    <n v="13"/>
    <n v="7"/>
    <n v="85"/>
    <n v="2.86"/>
    <n v="9.1"/>
    <n v="9.1"/>
    <n v="243"/>
    <n v="0.33000000000001251"/>
    <x v="8"/>
  </r>
  <r>
    <s v="51312"/>
    <s v="albiol"/>
    <x v="0"/>
    <x v="0"/>
    <s v="palanquilla / tocho"/>
    <n v="26700"/>
    <n v="233.63"/>
    <n v="13"/>
    <n v="7"/>
    <n v="85"/>
    <n v="2.75"/>
    <n v="9.1"/>
    <n v="8.75"/>
    <n v="243"/>
    <n v="-9.3700000000000045"/>
    <x v="8"/>
  </r>
  <r>
    <s v="51313"/>
    <s v="sastre"/>
    <x v="0"/>
    <x v="0"/>
    <s v="maquilas"/>
    <n v="24960"/>
    <n v="227.14"/>
    <n v="13"/>
    <n v="7"/>
    <n v="85"/>
    <n v="2.67"/>
    <n v="9.1"/>
    <n v="9.1"/>
    <n v="227"/>
    <n v="0.13999999999998636"/>
    <x v="8"/>
  </r>
  <r>
    <s v="51310"/>
    <s v="sastre"/>
    <x v="0"/>
    <x v="0"/>
    <s v="maquilas"/>
    <n v="24488"/>
    <n v="222.84"/>
    <n v="13"/>
    <n v="7"/>
    <n v="85"/>
    <n v="2.62"/>
    <n v="9.1"/>
    <n v="9.1"/>
    <n v="223"/>
    <n v="-0.15999999999999659"/>
    <x v="8"/>
  </r>
  <r>
    <s v="51315"/>
    <s v="menchaca"/>
    <x v="0"/>
    <x v="0"/>
    <s v="maquilas"/>
    <n v="24480"/>
    <n v="222.77"/>
    <n v="13"/>
    <n v="7"/>
    <n v="85"/>
    <n v="2.62"/>
    <n v="9.1"/>
    <n v="9.1"/>
    <n v="223"/>
    <n v="-0.22999999999998977"/>
    <x v="8"/>
  </r>
  <r>
    <s v="51353"/>
    <s v="menchaca"/>
    <x v="0"/>
    <x v="0"/>
    <s v="palanquilla / tocho"/>
    <n v="24400"/>
    <n v="222.04"/>
    <n v="13"/>
    <n v="7"/>
    <n v="85"/>
    <n v="2.61"/>
    <n v="9.1"/>
    <n v="9.1"/>
    <n v="222"/>
    <n v="3.9999999999992042E-2"/>
    <x v="8"/>
  </r>
  <r>
    <s v="51354"/>
    <s v="menchaca"/>
    <x v="0"/>
    <x v="0"/>
    <s v="palanquilla / tocho"/>
    <n v="24080"/>
    <n v="219.13"/>
    <n v="13"/>
    <n v="7"/>
    <n v="85"/>
    <n v="2.58"/>
    <n v="9.1"/>
    <n v="9.1"/>
    <n v="219"/>
    <n v="0.12999999999999545"/>
    <x v="8"/>
  </r>
  <r>
    <s v="51322"/>
    <s v="torre"/>
    <x v="0"/>
    <x v="0"/>
    <s v="palanquilla / tocho"/>
    <n v="22000"/>
    <n v="200.2"/>
    <n v="13"/>
    <n v="7"/>
    <n v="85"/>
    <n v="2.36"/>
    <n v="9.1"/>
    <n v="9.1"/>
    <n v="200"/>
    <n v="0.19999999999998863"/>
    <x v="8"/>
  </r>
  <r>
    <s v="51316"/>
    <s v="torre"/>
    <x v="1"/>
    <x v="2"/>
    <s v="maquilas"/>
    <n v="18560"/>
    <n v="143.28"/>
    <n v="13"/>
    <n v="7"/>
    <n v="73"/>
    <n v="1.96"/>
    <n v="5.97"/>
    <n v="7.72"/>
    <n v="111"/>
    <n v="32.28"/>
    <x v="8"/>
  </r>
  <r>
    <s v="51349"/>
    <s v="carvol"/>
    <x v="2"/>
    <x v="0"/>
    <s v="maquilas"/>
    <n v="15600"/>
    <n v="93.13"/>
    <n v="13"/>
    <n v="7"/>
    <n v="73"/>
    <n v="1.28"/>
    <n v="5.97"/>
    <n v="5.97"/>
    <n v="93"/>
    <n v="0.12999999999999545"/>
    <x v="8"/>
  </r>
  <r>
    <s v="51408"/>
    <s v="albiol"/>
    <x v="0"/>
    <x v="0"/>
    <s v="palanquilla / tocho"/>
    <n v="28340"/>
    <n v="247.98"/>
    <n v="14"/>
    <n v="7"/>
    <n v="85"/>
    <n v="2.92"/>
    <n v="9.1"/>
    <n v="8.75"/>
    <n v="258"/>
    <n v="-10.02000000000001"/>
    <x v="9"/>
  </r>
  <r>
    <s v="51410"/>
    <s v="torre"/>
    <x v="0"/>
    <x v="0"/>
    <s v="palanquilla / tocho"/>
    <n v="26720"/>
    <n v="243.15"/>
    <n v="14"/>
    <n v="7"/>
    <n v="85"/>
    <n v="2.86"/>
    <n v="9.1"/>
    <n v="9.1"/>
    <n v="243"/>
    <n v="0.15000000000000568"/>
    <x v="9"/>
  </r>
  <r>
    <s v="51407"/>
    <s v="albiol"/>
    <x v="0"/>
    <x v="0"/>
    <s v="palanquilla / tocho"/>
    <n v="26240"/>
    <n v="229.6"/>
    <n v="14"/>
    <n v="7"/>
    <n v="85"/>
    <n v="2.7"/>
    <n v="9.1"/>
    <n v="8.75"/>
    <n v="239"/>
    <n v="-9.4000000000000057"/>
    <x v="9"/>
  </r>
  <r>
    <s v="51382"/>
    <s v="sastre"/>
    <x v="0"/>
    <x v="0"/>
    <s v="maquilas"/>
    <n v="25040"/>
    <n v="227.86"/>
    <n v="14"/>
    <n v="7"/>
    <n v="85"/>
    <n v="2.68"/>
    <n v="9.1"/>
    <n v="9.1"/>
    <n v="228"/>
    <n v="-0.13999999999998636"/>
    <x v="9"/>
  </r>
  <r>
    <s v="51406"/>
    <s v="menchaca"/>
    <x v="0"/>
    <x v="0"/>
    <s v="maquilas"/>
    <n v="24720"/>
    <n v="224.95"/>
    <n v="14"/>
    <n v="7"/>
    <n v="85"/>
    <n v="2.65"/>
    <n v="9.1"/>
    <n v="9.1"/>
    <n v="225"/>
    <n v="-5.0000000000011369E-2"/>
    <x v="9"/>
  </r>
  <r>
    <s v="51412"/>
    <s v="menchaca"/>
    <x v="0"/>
    <x v="0"/>
    <s v="palanquilla / tocho"/>
    <n v="24640"/>
    <n v="224.22"/>
    <n v="14"/>
    <n v="7"/>
    <n v="85"/>
    <n v="2.64"/>
    <n v="9.1"/>
    <n v="9.1"/>
    <n v="224"/>
    <n v="0.21999999999999886"/>
    <x v="9"/>
  </r>
  <r>
    <s v="51411"/>
    <s v="menchaca"/>
    <x v="0"/>
    <x v="0"/>
    <s v="palanquilla / tocho"/>
    <n v="24420"/>
    <n v="222.22"/>
    <n v="14"/>
    <n v="7"/>
    <n v="85"/>
    <n v="2.61"/>
    <n v="9.1"/>
    <n v="9.1"/>
    <n v="222"/>
    <n v="0.21999999999999886"/>
    <x v="9"/>
  </r>
  <r>
    <s v="51359"/>
    <s v="menchaca"/>
    <x v="0"/>
    <x v="0"/>
    <s v="maquilas"/>
    <n v="24100"/>
    <n v="219.31"/>
    <n v="14"/>
    <n v="7"/>
    <n v="85"/>
    <n v="2.58"/>
    <n v="9.1"/>
    <n v="9.1"/>
    <n v="219"/>
    <n v="0.31000000000000227"/>
    <x v="9"/>
  </r>
  <r>
    <s v="51357"/>
    <s v="ibañez"/>
    <x v="0"/>
    <x v="0"/>
    <s v="maquilas"/>
    <n v="23525"/>
    <n v="218.4"/>
    <n v="14"/>
    <n v="7"/>
    <n v="85"/>
    <n v="2.57"/>
    <n v="9.1"/>
    <n v="9.2799999999999994"/>
    <n v="214"/>
    <n v="4.4000000000000057"/>
    <x v="9"/>
  </r>
  <r>
    <s v="51413"/>
    <s v="albiol"/>
    <x v="0"/>
    <x v="0"/>
    <s v="palanquilla / tocho"/>
    <n v="27360"/>
    <n v="239.4"/>
    <n v="17"/>
    <n v="7"/>
    <n v="85"/>
    <n v="2.82"/>
    <n v="9.1"/>
    <n v="8.75"/>
    <n v="249"/>
    <n v="-9.5999999999999943"/>
    <x v="10"/>
  </r>
  <r>
    <s v="51416"/>
    <s v="albiol"/>
    <x v="0"/>
    <x v="0"/>
    <s v="palanquilla / tocho"/>
    <n v="27300"/>
    <n v="238.88"/>
    <n v="17"/>
    <n v="7"/>
    <n v="85"/>
    <n v="2.81"/>
    <n v="9.1"/>
    <n v="8.75"/>
    <n v="248"/>
    <n v="-9.1200000000000045"/>
    <x v="10"/>
  </r>
  <r>
    <s v="51419"/>
    <s v="menchaca"/>
    <x v="0"/>
    <x v="0"/>
    <s v="palanquilla / tocho"/>
    <n v="25100"/>
    <n v="228.41"/>
    <n v="17"/>
    <n v="7"/>
    <n v="85"/>
    <n v="2.69"/>
    <n v="9.1"/>
    <n v="9.1"/>
    <n v="228"/>
    <n v="0.40999999999999659"/>
    <x v="10"/>
  </r>
  <r>
    <s v="51459"/>
    <s v="menchaca"/>
    <x v="0"/>
    <x v="0"/>
    <s v="palanquilla / tocho"/>
    <n v="24820"/>
    <n v="225.86"/>
    <n v="17"/>
    <n v="7"/>
    <n v="85"/>
    <n v="2.66"/>
    <n v="9.1"/>
    <n v="9.1"/>
    <n v="226"/>
    <n v="-0.13999999999998636"/>
    <x v="10"/>
  </r>
  <r>
    <s v="51460"/>
    <s v="menchaca"/>
    <x v="0"/>
    <x v="0"/>
    <s v="palanquilla / tocho"/>
    <n v="24410"/>
    <n v="222.13"/>
    <n v="17"/>
    <n v="7"/>
    <n v="85"/>
    <n v="2.61"/>
    <n v="9.1"/>
    <n v="9.1"/>
    <n v="222"/>
    <n v="0.12999999999999545"/>
    <x v="10"/>
  </r>
  <r>
    <s v="51420"/>
    <s v="menchaca"/>
    <x v="0"/>
    <x v="0"/>
    <s v="maquilas"/>
    <n v="24360"/>
    <n v="221.68"/>
    <n v="17"/>
    <n v="7"/>
    <n v="85"/>
    <n v="2.61"/>
    <n v="9.1"/>
    <n v="9.1"/>
    <n v="222"/>
    <n v="-0.31999999999999318"/>
    <x v="10"/>
  </r>
  <r>
    <s v="51461"/>
    <s v="menchaca"/>
    <x v="0"/>
    <x v="0"/>
    <s v="palanquilla / tocho"/>
    <n v="23980"/>
    <n v="218.4"/>
    <n v="17"/>
    <n v="7"/>
    <n v="85"/>
    <n v="2.57"/>
    <n v="9.1"/>
    <n v="9.11"/>
    <n v="218"/>
    <n v="0.40000000000000568"/>
    <x v="10"/>
  </r>
  <r>
    <s v="51458"/>
    <s v="menchaca"/>
    <x v="0"/>
    <x v="0"/>
    <s v="palanquilla / tocho"/>
    <n v="22720"/>
    <n v="218.4"/>
    <n v="17"/>
    <n v="7"/>
    <n v="85"/>
    <n v="2.57"/>
    <n v="9.1"/>
    <n v="9.61"/>
    <n v="207"/>
    <n v="11.400000000000006"/>
    <x v="10"/>
  </r>
  <r>
    <s v="51463"/>
    <s v="torre"/>
    <x v="0"/>
    <x v="0"/>
    <s v="palanquilla / tocho"/>
    <n v="22040"/>
    <n v="200.56"/>
    <n v="17"/>
    <n v="7"/>
    <n v="85"/>
    <n v="2.36"/>
    <n v="9.1"/>
    <n v="9.1"/>
    <n v="201"/>
    <n v="-0.43999999999999773"/>
    <x v="10"/>
  </r>
  <r>
    <s v="51462"/>
    <s v="torre"/>
    <x v="0"/>
    <x v="0"/>
    <s v="palanquilla / tocho"/>
    <n v="2600"/>
    <n v="23.66"/>
    <n v="17"/>
    <n v="7"/>
    <n v="85"/>
    <n v="0.28000000000000003"/>
    <n v="9.1"/>
    <n v="9.1"/>
    <n v="24"/>
    <n v="-0.33999999999999986"/>
    <x v="10"/>
  </r>
  <r>
    <s v="51491"/>
    <s v="albiol"/>
    <x v="0"/>
    <x v="0"/>
    <s v="palanquilla / tocho"/>
    <n v="27130"/>
    <n v="237.39"/>
    <n v="18"/>
    <n v="7"/>
    <n v="85"/>
    <n v="2.79"/>
    <n v="9.1"/>
    <n v="8.75"/>
    <n v="247"/>
    <n v="-9.6100000000000136"/>
    <x v="11"/>
  </r>
  <r>
    <s v="51525"/>
    <s v="transkgs"/>
    <x v="0"/>
    <x v="0"/>
    <s v="palanquilla / tocho"/>
    <n v="25020"/>
    <n v="248.95"/>
    <n v="18"/>
    <n v="7"/>
    <n v="85"/>
    <n v="2.93"/>
    <n v="9.1"/>
    <n v="9.9499999999999993"/>
    <n v="228"/>
    <n v="20.949999999999989"/>
    <x v="11"/>
  </r>
  <r>
    <s v="51518"/>
    <s v="menchaca"/>
    <x v="0"/>
    <x v="0"/>
    <s v="maquilas"/>
    <n v="25000"/>
    <n v="227.5"/>
    <n v="18"/>
    <n v="7"/>
    <n v="85"/>
    <n v="2.68"/>
    <n v="9.1"/>
    <n v="9.1"/>
    <n v="228"/>
    <n v="-0.5"/>
    <x v="11"/>
  </r>
  <r>
    <s v="51522"/>
    <s v="torre"/>
    <x v="0"/>
    <x v="0"/>
    <s v="palanquilla / tocho"/>
    <n v="24860"/>
    <n v="226.23"/>
    <n v="18"/>
    <n v="7"/>
    <n v="85"/>
    <n v="2.66"/>
    <n v="9.1"/>
    <n v="9.1"/>
    <n v="226"/>
    <n v="0.22999999999998977"/>
    <x v="11"/>
  </r>
  <r>
    <s v="51519"/>
    <s v="menchaca"/>
    <x v="0"/>
    <x v="0"/>
    <s v="palanquilla / tocho"/>
    <n v="22220"/>
    <n v="218.4"/>
    <n v="18"/>
    <n v="7"/>
    <n v="85"/>
    <n v="2.57"/>
    <n v="9.1"/>
    <n v="9.83"/>
    <n v="202"/>
    <n v="16.400000000000006"/>
    <x v="11"/>
  </r>
  <r>
    <s v="51517"/>
    <s v="menchaca"/>
    <x v="0"/>
    <x v="0"/>
    <s v="palanquilla / tocho"/>
    <n v="20330"/>
    <n v="194.4"/>
    <n v="18"/>
    <n v="7"/>
    <n v="85"/>
    <n v="2.29"/>
    <n v="9.1"/>
    <n v="9.56"/>
    <n v="185"/>
    <n v="9.4000000000000057"/>
    <x v="11"/>
  </r>
  <r>
    <s v="51492"/>
    <s v="albiol"/>
    <x v="0"/>
    <x v="0"/>
    <s v="palanquilla / tocho"/>
    <n v="15565"/>
    <n v="136.19"/>
    <n v="18"/>
    <n v="7"/>
    <n v="85"/>
    <n v="1.6"/>
    <n v="9.1"/>
    <n v="8.75"/>
    <n v="142"/>
    <n v="-5.8100000000000023"/>
    <x v="11"/>
  </r>
  <r>
    <s v="51493"/>
    <s v="albiol"/>
    <x v="0"/>
    <x v="0"/>
    <s v="palanquilla / tocho"/>
    <n v="11975"/>
    <n v="104.78"/>
    <n v="18"/>
    <n v="7"/>
    <n v="85"/>
    <n v="1.23"/>
    <n v="9.1"/>
    <n v="8.75"/>
    <n v="109"/>
    <n v="-4.2199999999999989"/>
    <x v="11"/>
  </r>
  <r>
    <s v="51516"/>
    <s v="menchaca"/>
    <x v="0"/>
    <x v="0"/>
    <s v="palanquilla / tocho"/>
    <n v="2600"/>
    <n v="23.66"/>
    <n v="18"/>
    <n v="7"/>
    <n v="85"/>
    <n v="0.28000000000000003"/>
    <n v="9.1"/>
    <n v="9.1"/>
    <n v="24"/>
    <n v="-0.33999999999999986"/>
    <x v="11"/>
  </r>
  <r>
    <s v="51465"/>
    <s v="albiol"/>
    <x v="1"/>
    <x v="1"/>
    <s v="maquilas"/>
    <n v="27560"/>
    <n v="137.80000000000001"/>
    <n v="18"/>
    <n v="7"/>
    <n v="85"/>
    <n v="1.62"/>
    <n v="9.1"/>
    <n v="5"/>
    <n v="251"/>
    <n v="-113.19999999999999"/>
    <x v="11"/>
  </r>
  <r>
    <s v="51464"/>
    <s v="albiol"/>
    <x v="1"/>
    <x v="1"/>
    <s v="maquilas"/>
    <n v="26780"/>
    <n v="133.9"/>
    <n v="18"/>
    <n v="7"/>
    <n v="85"/>
    <n v="1.58"/>
    <n v="9.1"/>
    <n v="5"/>
    <n v="244"/>
    <n v="-110.1"/>
    <x v="11"/>
  </r>
  <r>
    <s v="51520"/>
    <s v="garces"/>
    <x v="1"/>
    <x v="2"/>
    <s v="maquilas"/>
    <n v="23892"/>
    <n v="143.28"/>
    <n v="18"/>
    <n v="7"/>
    <n v="73"/>
    <n v="1.96"/>
    <n v="5.97"/>
    <n v="6"/>
    <n v="143"/>
    <n v="0.28000000000000114"/>
    <x v="11"/>
  </r>
  <r>
    <s v="51559"/>
    <s v="albiol"/>
    <x v="0"/>
    <x v="0"/>
    <s v="palanquilla / tocho"/>
    <n v="26420"/>
    <n v="231.18"/>
    <n v="19"/>
    <n v="7"/>
    <n v="85"/>
    <n v="2.72"/>
    <n v="9.1"/>
    <n v="8.75"/>
    <n v="240"/>
    <n v="-8.8199999999999932"/>
    <x v="12"/>
  </r>
  <r>
    <s v="51532"/>
    <s v="albiol"/>
    <x v="0"/>
    <x v="0"/>
    <s v="palanquilla / tocho"/>
    <n v="26400"/>
    <n v="231"/>
    <n v="19"/>
    <n v="7"/>
    <n v="85"/>
    <n v="2.72"/>
    <n v="9.1"/>
    <n v="8.75"/>
    <n v="240"/>
    <n v="-9"/>
    <x v="12"/>
  </r>
  <r>
    <s v="51531"/>
    <s v="transkgs"/>
    <x v="0"/>
    <x v="0"/>
    <s v="maquilas"/>
    <n v="25460"/>
    <n v="231.69"/>
    <n v="19"/>
    <n v="7"/>
    <n v="85"/>
    <n v="2.73"/>
    <n v="9.1"/>
    <n v="9.1"/>
    <n v="232"/>
    <n v="-0.31000000000000227"/>
    <x v="12"/>
  </r>
  <r>
    <s v="51584"/>
    <s v="torre"/>
    <x v="0"/>
    <x v="0"/>
    <s v="palanquilla / tocho"/>
    <n v="24399"/>
    <n v="222.03"/>
    <n v="19"/>
    <n v="7"/>
    <n v="85"/>
    <n v="2.61"/>
    <n v="9.1"/>
    <n v="9.1"/>
    <n v="222"/>
    <n v="3.0000000000001137E-2"/>
    <x v="12"/>
  </r>
  <r>
    <s v="51582"/>
    <s v="sastre"/>
    <x v="0"/>
    <x v="0"/>
    <s v="maquilas"/>
    <n v="24166"/>
    <n v="219.91"/>
    <n v="19"/>
    <n v="7"/>
    <n v="85"/>
    <n v="2.59"/>
    <n v="9.1"/>
    <n v="9.1"/>
    <n v="220"/>
    <n v="-9.0000000000003411E-2"/>
    <x v="12"/>
  </r>
  <r>
    <s v="51528"/>
    <s v="albiol"/>
    <x v="1"/>
    <x v="1"/>
    <s v="maquilas"/>
    <n v="24120"/>
    <n v="120.6"/>
    <n v="19"/>
    <n v="7"/>
    <n v="85"/>
    <n v="1.42"/>
    <n v="9.1"/>
    <n v="5"/>
    <n v="219"/>
    <n v="-98.4"/>
    <x v="12"/>
  </r>
  <r>
    <s v="51527"/>
    <s v="albiol"/>
    <x v="1"/>
    <x v="1"/>
    <s v="maquilas"/>
    <n v="24020"/>
    <n v="120.1"/>
    <n v="19"/>
    <n v="7"/>
    <n v="85"/>
    <n v="1.41"/>
    <n v="9.1"/>
    <n v="5"/>
    <n v="219"/>
    <n v="-98.9"/>
    <x v="12"/>
  </r>
  <r>
    <s v="51579"/>
    <s v="garces"/>
    <x v="1"/>
    <x v="2"/>
    <s v="maquilas"/>
    <n v="23060"/>
    <n v="143.28"/>
    <n v="19"/>
    <n v="7"/>
    <n v="73"/>
    <n v="1.96"/>
    <n v="5.97"/>
    <n v="6.21"/>
    <n v="138"/>
    <n v="5.2800000000000011"/>
    <x v="12"/>
  </r>
  <r>
    <s v="51580"/>
    <s v="garces"/>
    <x v="1"/>
    <x v="2"/>
    <s v="maquilas"/>
    <n v="21840"/>
    <n v="143.28"/>
    <n v="19"/>
    <n v="7"/>
    <n v="73"/>
    <n v="1.96"/>
    <n v="5.97"/>
    <n v="6.56"/>
    <n v="130"/>
    <n v="13.280000000000001"/>
    <x v="12"/>
  </r>
  <r>
    <s v="51529"/>
    <s v="transkgs"/>
    <x v="1"/>
    <x v="2"/>
    <s v="maquilas"/>
    <n v="18577"/>
    <n v="143.28"/>
    <n v="19"/>
    <n v="7"/>
    <n v="73"/>
    <n v="1.96"/>
    <n v="5.97"/>
    <n v="7.71"/>
    <n v="111"/>
    <n v="32.28"/>
    <x v="12"/>
  </r>
  <r>
    <s v="51588"/>
    <s v="albiol"/>
    <x v="0"/>
    <x v="0"/>
    <s v="palanquilla / tocho"/>
    <n v="27010"/>
    <n v="236.34"/>
    <n v="20"/>
    <n v="7"/>
    <n v="85"/>
    <n v="2.78"/>
    <n v="9.1"/>
    <n v="8.75"/>
    <n v="246"/>
    <n v="-9.6599999999999966"/>
    <x v="13"/>
  </r>
  <r>
    <s v="51589"/>
    <s v="albiol"/>
    <x v="0"/>
    <x v="0"/>
    <s v="palanquilla / tocho"/>
    <n v="26920"/>
    <n v="235.55"/>
    <n v="20"/>
    <n v="7"/>
    <n v="85"/>
    <n v="2.77"/>
    <n v="9.1"/>
    <n v="8.75"/>
    <n v="245"/>
    <n v="-9.4499999999999886"/>
    <x v="13"/>
  </r>
  <r>
    <s v="51629"/>
    <s v="menchaca"/>
    <x v="0"/>
    <x v="0"/>
    <s v="palanquilla / tocho"/>
    <n v="25120"/>
    <n v="228.59"/>
    <n v="20"/>
    <n v="7"/>
    <n v="85"/>
    <n v="2.69"/>
    <n v="9.1"/>
    <n v="9.1"/>
    <n v="229"/>
    <n v="-0.40999999999999659"/>
    <x v="13"/>
  </r>
  <r>
    <s v="51634"/>
    <s v="transcar"/>
    <x v="0"/>
    <x v="0"/>
    <s v="palanquilla / tocho"/>
    <n v="24480"/>
    <n v="222.77"/>
    <n v="20"/>
    <n v="7"/>
    <n v="85"/>
    <n v="2.62"/>
    <n v="9.1"/>
    <n v="9.1"/>
    <n v="223"/>
    <n v="-0.22999999999998977"/>
    <x v="13"/>
  </r>
  <r>
    <s v="51633"/>
    <s v="menchaca"/>
    <x v="0"/>
    <x v="0"/>
    <s v="maquilas"/>
    <n v="23620"/>
    <n v="218.4"/>
    <n v="20"/>
    <n v="7"/>
    <n v="85"/>
    <n v="2.57"/>
    <n v="9.1"/>
    <n v="9.25"/>
    <n v="215"/>
    <n v="3.4000000000000057"/>
    <x v="13"/>
  </r>
  <r>
    <s v="51585"/>
    <s v="albiol"/>
    <x v="1"/>
    <x v="1"/>
    <s v="maquilas"/>
    <n v="28780"/>
    <n v="143.9"/>
    <n v="20"/>
    <n v="7"/>
    <n v="85"/>
    <n v="1.69"/>
    <n v="9.1"/>
    <n v="5"/>
    <n v="262"/>
    <n v="-118.1"/>
    <x v="13"/>
  </r>
  <r>
    <s v="51586"/>
    <s v="albiol"/>
    <x v="1"/>
    <x v="1"/>
    <s v="maquilas"/>
    <n v="26060"/>
    <n v="130.30000000000001"/>
    <n v="20"/>
    <n v="7"/>
    <n v="85"/>
    <n v="1.53"/>
    <n v="9.1"/>
    <n v="5"/>
    <n v="237"/>
    <n v="-106.69999999999999"/>
    <x v="13"/>
  </r>
  <r>
    <s v="51632"/>
    <s v="garces"/>
    <x v="1"/>
    <x v="2"/>
    <s v="maquilas"/>
    <n v="18261"/>
    <n v="143.28"/>
    <n v="20"/>
    <n v="7"/>
    <n v="73"/>
    <n v="1.96"/>
    <n v="5.97"/>
    <n v="7.85"/>
    <n v="109"/>
    <n v="34.28"/>
    <x v="13"/>
  </r>
  <r>
    <s v="51640"/>
    <s v="albiol"/>
    <x v="0"/>
    <x v="0"/>
    <s v="palanquilla / tocho"/>
    <n v="27400"/>
    <n v="239.75"/>
    <n v="21"/>
    <n v="7"/>
    <n v="85"/>
    <n v="2.82"/>
    <n v="9.1"/>
    <n v="8.75"/>
    <n v="249"/>
    <n v="-9.25"/>
    <x v="14"/>
  </r>
  <r>
    <s v="51639"/>
    <s v="menchaca"/>
    <x v="0"/>
    <x v="0"/>
    <s v="palanquilla / tocho"/>
    <n v="23520"/>
    <n v="218.4"/>
    <n v="21"/>
    <n v="7"/>
    <n v="85"/>
    <n v="2.57"/>
    <n v="9.1"/>
    <n v="9.2899999999999991"/>
    <n v="214"/>
    <n v="4.4000000000000057"/>
    <x v="14"/>
  </r>
  <r>
    <s v="51644"/>
    <s v="menchaca"/>
    <x v="0"/>
    <x v="0"/>
    <s v="palanquilla / tocho"/>
    <n v="15600"/>
    <n v="218.4"/>
    <n v="21"/>
    <n v="7"/>
    <n v="85"/>
    <n v="2.57"/>
    <n v="9.1"/>
    <n v="14"/>
    <n v="142"/>
    <n v="76.400000000000006"/>
    <x v="14"/>
  </r>
  <r>
    <s v="51636"/>
    <s v="albiol"/>
    <x v="1"/>
    <x v="1"/>
    <s v="maquilas"/>
    <n v="27480"/>
    <n v="137.4"/>
    <n v="21"/>
    <n v="7"/>
    <n v="85"/>
    <n v="1.62"/>
    <n v="9.1"/>
    <n v="5"/>
    <n v="250"/>
    <n v="-112.6"/>
    <x v="14"/>
  </r>
  <r>
    <s v="51643"/>
    <s v="ibañez"/>
    <x v="1"/>
    <x v="1"/>
    <s v="maquilas"/>
    <n v="24940"/>
    <n v="192.54"/>
    <n v="21"/>
    <n v="7"/>
    <n v="85"/>
    <n v="2.27"/>
    <n v="9.1"/>
    <n v="7.72"/>
    <n v="227"/>
    <n v="-34.460000000000008"/>
    <x v="14"/>
  </r>
  <r>
    <s v="51637"/>
    <s v="albiol"/>
    <x v="1"/>
    <x v="1"/>
    <s v="maquilas"/>
    <n v="24820"/>
    <n v="124.1"/>
    <n v="21"/>
    <n v="7"/>
    <n v="85"/>
    <n v="1.46"/>
    <n v="9.1"/>
    <n v="5"/>
    <n v="226"/>
    <n v="-101.9"/>
    <x v="14"/>
  </r>
  <r>
    <s v="51658"/>
    <s v="ibañez"/>
    <x v="1"/>
    <x v="1"/>
    <s v="maquilas"/>
    <n v="23104"/>
    <n v="178.36"/>
    <n v="21"/>
    <n v="7"/>
    <n v="85"/>
    <n v="2.1"/>
    <n v="9.1"/>
    <n v="7.72"/>
    <n v="210"/>
    <n v="-31.639999999999986"/>
    <x v="14"/>
  </r>
  <r>
    <s v="51654"/>
    <s v="garces"/>
    <x v="1"/>
    <x v="2"/>
    <s v="maquilas"/>
    <n v="23052"/>
    <n v="143.28"/>
    <n v="21"/>
    <n v="7"/>
    <n v="73"/>
    <n v="1.96"/>
    <n v="5.97"/>
    <n v="6.22"/>
    <n v="138"/>
    <n v="5.2800000000000011"/>
    <x v="14"/>
  </r>
  <r>
    <s v="51660"/>
    <s v="albiol"/>
    <x v="0"/>
    <x v="0"/>
    <s v="palanquilla / tocho"/>
    <n v="26360"/>
    <n v="230.65"/>
    <n v="24"/>
    <n v="7"/>
    <n v="85"/>
    <n v="2.71"/>
    <n v="9.1"/>
    <n v="8.75"/>
    <n v="240"/>
    <n v="-9.3499999999999943"/>
    <x v="15"/>
  </r>
  <r>
    <s v="51672"/>
    <s v="menchaca"/>
    <x v="0"/>
    <x v="0"/>
    <s v="palanquilla / tocho"/>
    <n v="25280"/>
    <n v="230.05"/>
    <n v="26"/>
    <n v="7"/>
    <n v="85"/>
    <n v="2.71"/>
    <n v="9.1"/>
    <n v="9.1"/>
    <n v="230"/>
    <n v="5.0000000000011369E-2"/>
    <x v="16"/>
  </r>
  <r>
    <s v="51673"/>
    <s v="menchaca"/>
    <x v="0"/>
    <x v="0"/>
    <s v="palanquilla / tocho"/>
    <n v="25220"/>
    <n v="229.5"/>
    <n v="26"/>
    <n v="7"/>
    <n v="85"/>
    <n v="2.7"/>
    <n v="9.1"/>
    <n v="9.1"/>
    <n v="230"/>
    <n v="-0.5"/>
    <x v="16"/>
  </r>
  <r>
    <s v="51670"/>
    <s v="sastre"/>
    <x v="0"/>
    <x v="0"/>
    <s v="palanquilla / tocho"/>
    <n v="25060"/>
    <n v="228.05"/>
    <n v="26"/>
    <n v="7"/>
    <n v="85"/>
    <n v="2.68"/>
    <n v="9.1"/>
    <n v="9.1"/>
    <n v="228"/>
    <n v="5.0000000000011369E-2"/>
    <x v="16"/>
  </r>
  <r>
    <s v="51669"/>
    <s v="sastre"/>
    <x v="0"/>
    <x v="0"/>
    <s v="palanquilla / tocho"/>
    <n v="25040"/>
    <n v="227.86"/>
    <n v="26"/>
    <n v="7"/>
    <n v="85"/>
    <n v="2.68"/>
    <n v="9.1"/>
    <n v="9.1"/>
    <n v="228"/>
    <n v="-0.13999999999998636"/>
    <x v="16"/>
  </r>
  <r>
    <s v="51671"/>
    <s v="menchaca"/>
    <x v="0"/>
    <x v="0"/>
    <s v="palanquilla / tocho"/>
    <n v="23840"/>
    <n v="218.4"/>
    <n v="26"/>
    <n v="7"/>
    <n v="85"/>
    <n v="2.57"/>
    <n v="9.1"/>
    <n v="9.16"/>
    <n v="217"/>
    <n v="1.4000000000000057"/>
    <x v="16"/>
  </r>
  <r>
    <s v="51674"/>
    <s v="menchaca"/>
    <x v="0"/>
    <x v="0"/>
    <s v="palanquilla / tocho"/>
    <n v="22900"/>
    <n v="218.4"/>
    <n v="26"/>
    <n v="7"/>
    <n v="85"/>
    <n v="2.57"/>
    <n v="9.1"/>
    <n v="9.5399999999999991"/>
    <n v="208"/>
    <n v="10.400000000000006"/>
    <x v="16"/>
  </r>
  <r>
    <s v="51675"/>
    <s v="transcar"/>
    <x v="0"/>
    <x v="0"/>
    <s v="palanquilla / tocho"/>
    <n v="22200"/>
    <n v="218.4"/>
    <n v="26"/>
    <n v="7"/>
    <n v="85"/>
    <n v="2.57"/>
    <n v="9.1"/>
    <n v="9.84"/>
    <n v="202"/>
    <n v="16.400000000000006"/>
    <x v="16"/>
  </r>
  <r>
    <s v="51663"/>
    <s v="ibañez"/>
    <x v="1"/>
    <x v="1"/>
    <s v="maquilas"/>
    <n v="21360"/>
    <n v="197.58"/>
    <n v="26"/>
    <n v="7"/>
    <n v="85"/>
    <n v="2.3199999999999998"/>
    <n v="9.1"/>
    <n v="9.25"/>
    <n v="194"/>
    <n v="3.5800000000000125"/>
    <x v="16"/>
  </r>
  <r>
    <s v="51682"/>
    <s v="transcar"/>
    <x v="0"/>
    <x v="0"/>
    <s v="palanquilla / tocho"/>
    <n v="25160"/>
    <n v="228.96"/>
    <n v="27"/>
    <n v="7"/>
    <n v="85"/>
    <n v="2.69"/>
    <n v="9.1"/>
    <n v="9.1"/>
    <n v="229"/>
    <n v="-3.9999999999992042E-2"/>
    <x v="17"/>
  </r>
  <r>
    <s v="51679"/>
    <s v="transcar"/>
    <x v="0"/>
    <x v="0"/>
    <s v="palanquilla / tocho"/>
    <n v="24585"/>
    <n v="223.72"/>
    <n v="27"/>
    <n v="7"/>
    <n v="85"/>
    <n v="2.63"/>
    <n v="9.1"/>
    <n v="9.1"/>
    <n v="224"/>
    <n v="-0.28000000000000114"/>
    <x v="17"/>
  </r>
  <r>
    <s v="51677"/>
    <s v="transcar"/>
    <x v="0"/>
    <x v="0"/>
    <s v="palanquilla / tocho"/>
    <n v="24465"/>
    <n v="222.63"/>
    <n v="27"/>
    <n v="7"/>
    <n v="85"/>
    <n v="2.62"/>
    <n v="9.1"/>
    <n v="9.1"/>
    <n v="223"/>
    <n v="-0.37000000000000455"/>
    <x v="17"/>
  </r>
  <r>
    <s v="51678"/>
    <s v="transcar"/>
    <x v="0"/>
    <x v="0"/>
    <s v="palanquilla / tocho"/>
    <n v="24440"/>
    <n v="222.4"/>
    <n v="27"/>
    <n v="7"/>
    <n v="85"/>
    <n v="2.62"/>
    <n v="9.1"/>
    <n v="9.1"/>
    <n v="222"/>
    <n v="0.40000000000000568"/>
    <x v="17"/>
  </r>
  <r>
    <s v="51683"/>
    <s v="menchaca"/>
    <x v="0"/>
    <x v="0"/>
    <s v="palanquilla / tocho"/>
    <n v="24340"/>
    <n v="221.49"/>
    <n v="27"/>
    <n v="7"/>
    <n v="85"/>
    <n v="2.61"/>
    <n v="9.1"/>
    <n v="9.1"/>
    <n v="221"/>
    <n v="0.49000000000000909"/>
    <x v="17"/>
  </r>
  <r>
    <s v="51676"/>
    <s v="transcar"/>
    <x v="0"/>
    <x v="0"/>
    <s v="palanquilla / tocho"/>
    <n v="24160"/>
    <n v="219.86"/>
    <n v="27"/>
    <n v="7"/>
    <n v="85"/>
    <n v="2.59"/>
    <n v="9.1"/>
    <n v="9.1"/>
    <n v="220"/>
    <n v="-0.13999999999998636"/>
    <x v="17"/>
  </r>
  <r>
    <s v="51686"/>
    <s v="sastre"/>
    <x v="0"/>
    <x v="0"/>
    <s v="palanquilla / tocho"/>
    <n v="23960"/>
    <n v="218.4"/>
    <n v="27"/>
    <n v="7"/>
    <n v="85"/>
    <n v="2.57"/>
    <n v="9.1"/>
    <n v="9.1199999999999992"/>
    <n v="218"/>
    <n v="0.40000000000000568"/>
    <x v="17"/>
  </r>
  <r>
    <s v="51685"/>
    <s v="torre"/>
    <x v="0"/>
    <x v="0"/>
    <s v="palanquilla / tocho"/>
    <n v="23860"/>
    <n v="218.4"/>
    <n v="27"/>
    <n v="7"/>
    <n v="85"/>
    <n v="2.57"/>
    <n v="9.1"/>
    <n v="9.15"/>
    <n v="217"/>
    <n v="1.4000000000000057"/>
    <x v="17"/>
  </r>
  <r>
    <s v="51695"/>
    <s v="sastre"/>
    <x v="0"/>
    <x v="0"/>
    <s v="palanquilla / tocho"/>
    <n v="25380"/>
    <n v="230.96"/>
    <n v="21"/>
    <n v="8"/>
    <n v="85"/>
    <n v="2.72"/>
    <n v="9.1"/>
    <n v="9.1"/>
    <n v="231"/>
    <n v="-3.9999999999992042E-2"/>
    <x v="18"/>
  </r>
  <r>
    <s v="51691"/>
    <s v="transcar"/>
    <x v="0"/>
    <x v="0"/>
    <s v="palanquilla / tocho"/>
    <n v="24782"/>
    <n v="225.52"/>
    <n v="21"/>
    <n v="8"/>
    <n v="85"/>
    <n v="2.65"/>
    <n v="9.1"/>
    <n v="9.1"/>
    <n v="226"/>
    <n v="-0.47999999999998977"/>
    <x v="18"/>
  </r>
  <r>
    <s v="51689"/>
    <s v="transcar"/>
    <x v="0"/>
    <x v="0"/>
    <s v="palanquilla / tocho"/>
    <n v="24480"/>
    <n v="222.77"/>
    <n v="21"/>
    <n v="8"/>
    <n v="85"/>
    <n v="2.62"/>
    <n v="9.1"/>
    <n v="9.1"/>
    <n v="223"/>
    <n v="-0.22999999999998977"/>
    <x v="18"/>
  </r>
  <r>
    <s v="51694"/>
    <s v="sastre"/>
    <x v="0"/>
    <x v="0"/>
    <s v="palanquilla / tocho"/>
    <n v="24410"/>
    <n v="222.13"/>
    <n v="21"/>
    <n v="8"/>
    <n v="85"/>
    <n v="2.61"/>
    <n v="9.1"/>
    <n v="9.1"/>
    <n v="222"/>
    <n v="0.12999999999999545"/>
    <x v="18"/>
  </r>
  <r>
    <s v="51697"/>
    <s v="transcar"/>
    <x v="0"/>
    <x v="0"/>
    <s v="palanquilla / tocho"/>
    <n v="24268"/>
    <n v="220.84"/>
    <n v="21"/>
    <n v="8"/>
    <n v="85"/>
    <n v="2.6"/>
    <n v="9.1"/>
    <n v="9.1"/>
    <n v="221"/>
    <n v="-0.15999999999999659"/>
    <x v="18"/>
  </r>
  <r>
    <s v="51690"/>
    <s v="transcar"/>
    <x v="0"/>
    <x v="0"/>
    <s v="palanquilla / tocho"/>
    <n v="24180"/>
    <n v="220.04"/>
    <n v="21"/>
    <n v="8"/>
    <n v="85"/>
    <n v="2.59"/>
    <n v="9.1"/>
    <n v="9.1"/>
    <n v="220"/>
    <n v="3.9999999999992042E-2"/>
    <x v="18"/>
  </r>
  <r>
    <s v="51696"/>
    <s v="sastre"/>
    <x v="0"/>
    <x v="0"/>
    <s v="palanquilla / tocho"/>
    <n v="24080"/>
    <n v="219.13"/>
    <n v="21"/>
    <n v="8"/>
    <n v="85"/>
    <n v="2.58"/>
    <n v="9.1"/>
    <n v="9.1"/>
    <n v="219"/>
    <n v="0.12999999999999545"/>
    <x v="18"/>
  </r>
  <r>
    <s v="51692"/>
    <s v="menchaca"/>
    <x v="0"/>
    <x v="0"/>
    <s v="palanquilla / tocho"/>
    <n v="23247"/>
    <n v="218.4"/>
    <n v="21"/>
    <n v="8"/>
    <n v="85"/>
    <n v="2.57"/>
    <n v="9.1"/>
    <n v="9.39"/>
    <n v="212"/>
    <n v="6.4000000000000057"/>
    <x v="18"/>
  </r>
  <r>
    <s v="51693"/>
    <s v="menchaca"/>
    <x v="0"/>
    <x v="0"/>
    <s v="palanquilla / tocho"/>
    <n v="23000"/>
    <n v="218.4"/>
    <n v="21"/>
    <n v="8"/>
    <n v="85"/>
    <n v="2.57"/>
    <n v="9.1"/>
    <n v="9.5"/>
    <n v="209"/>
    <n v="9.4000000000000057"/>
    <x v="18"/>
  </r>
  <r>
    <s v="51698"/>
    <s v="transcar"/>
    <x v="0"/>
    <x v="0"/>
    <s v="palanquilla / tocho"/>
    <n v="25400"/>
    <n v="231.14"/>
    <n v="22"/>
    <n v="8"/>
    <n v="85"/>
    <n v="2.72"/>
    <n v="9.1"/>
    <n v="9.1"/>
    <n v="231"/>
    <n v="0.13999999999998636"/>
    <x v="19"/>
  </r>
  <r>
    <s v="51699"/>
    <s v="transcar"/>
    <x v="0"/>
    <x v="0"/>
    <s v="palanquilla / tocho"/>
    <n v="25140"/>
    <n v="228.77"/>
    <n v="22"/>
    <n v="8"/>
    <n v="85"/>
    <n v="2.69"/>
    <n v="9.1"/>
    <n v="9.1"/>
    <n v="229"/>
    <n v="-0.22999999999998977"/>
    <x v="19"/>
  </r>
  <r>
    <s v="51700"/>
    <s v="sastre"/>
    <x v="0"/>
    <x v="0"/>
    <s v="palanquilla / tocho"/>
    <n v="25120"/>
    <n v="228.59"/>
    <n v="22"/>
    <n v="8"/>
    <n v="85"/>
    <n v="2.69"/>
    <n v="9.1"/>
    <n v="9.1"/>
    <n v="229"/>
    <n v="-0.40999999999999659"/>
    <x v="19"/>
  </r>
  <r>
    <s v="51702"/>
    <s v="transcar"/>
    <x v="0"/>
    <x v="0"/>
    <s v="palanquilla / tocho"/>
    <n v="25920"/>
    <n v="235.87"/>
    <n v="23"/>
    <n v="8"/>
    <n v="85"/>
    <n v="2.77"/>
    <n v="9.1"/>
    <n v="9.1"/>
    <n v="236"/>
    <n v="-0.12999999999999545"/>
    <x v="20"/>
  </r>
  <r>
    <s v="51701"/>
    <s v="transcar"/>
    <x v="0"/>
    <x v="0"/>
    <s v="palanquilla / tocho"/>
    <n v="25220"/>
    <n v="229.5"/>
    <n v="23"/>
    <n v="8"/>
    <n v="85"/>
    <n v="2.7"/>
    <n v="9.1"/>
    <n v="9.1"/>
    <n v="230"/>
    <n v="-0.5"/>
    <x v="20"/>
  </r>
  <r>
    <s v="51704"/>
    <s v="sastre"/>
    <x v="0"/>
    <x v="0"/>
    <s v="palanquilla / tocho"/>
    <n v="24900"/>
    <n v="226.59"/>
    <n v="23"/>
    <n v="8"/>
    <n v="85"/>
    <n v="2.67"/>
    <n v="9.1"/>
    <n v="9.1"/>
    <n v="227"/>
    <n v="-0.40999999999999659"/>
    <x v="20"/>
  </r>
  <r>
    <s v="51703"/>
    <s v="transcar"/>
    <x v="0"/>
    <x v="0"/>
    <s v="palanquilla / tocho"/>
    <n v="24820"/>
    <n v="225.86"/>
    <n v="23"/>
    <n v="8"/>
    <n v="85"/>
    <n v="2.66"/>
    <n v="9.1"/>
    <n v="9.1"/>
    <n v="226"/>
    <n v="-0.13999999999998636"/>
    <x v="20"/>
  </r>
  <r>
    <s v="51714"/>
    <s v="ibañez"/>
    <x v="0"/>
    <x v="0"/>
    <s v="maquilas"/>
    <n v="26720"/>
    <n v="243.15"/>
    <n v="24"/>
    <n v="8"/>
    <n v="85"/>
    <n v="2.86"/>
    <n v="9.1"/>
    <n v="9.1"/>
    <n v="243"/>
    <n v="0.15000000000000568"/>
    <x v="21"/>
  </r>
  <r>
    <s v="51706"/>
    <s v="menchaca"/>
    <x v="0"/>
    <x v="0"/>
    <s v="palanquilla / tocho"/>
    <n v="24680"/>
    <n v="224.59"/>
    <n v="24"/>
    <n v="8"/>
    <n v="85"/>
    <n v="2.64"/>
    <n v="9.1"/>
    <n v="9.1"/>
    <n v="225"/>
    <n v="-0.40999999999999659"/>
    <x v="21"/>
  </r>
  <r>
    <s v="51705"/>
    <s v="menchaca"/>
    <x v="0"/>
    <x v="0"/>
    <s v="palanquilla / tocho"/>
    <n v="24400"/>
    <n v="222.04"/>
    <n v="24"/>
    <n v="8"/>
    <n v="85"/>
    <n v="2.61"/>
    <n v="9.1"/>
    <n v="9.1"/>
    <n v="222"/>
    <n v="3.9999999999992042E-2"/>
    <x v="21"/>
  </r>
  <r>
    <s v="51713"/>
    <s v="transcar"/>
    <x v="0"/>
    <x v="0"/>
    <s v="maquilas"/>
    <n v="24340"/>
    <n v="221.49"/>
    <n v="24"/>
    <n v="8"/>
    <n v="85"/>
    <n v="2.61"/>
    <n v="9.1"/>
    <n v="9.1"/>
    <n v="221"/>
    <n v="0.49000000000000909"/>
    <x v="21"/>
  </r>
  <r>
    <s v="51712"/>
    <s v="transcar"/>
    <x v="0"/>
    <x v="0"/>
    <s v="palanquilla / tocho"/>
    <n v="24320"/>
    <n v="221.31"/>
    <n v="24"/>
    <n v="8"/>
    <n v="85"/>
    <n v="2.6"/>
    <n v="9.1"/>
    <n v="9.1"/>
    <n v="221"/>
    <n v="0.31000000000000227"/>
    <x v="21"/>
  </r>
  <r>
    <s v="51708"/>
    <s v="sastre"/>
    <x v="0"/>
    <x v="0"/>
    <s v="palanquilla / tocho"/>
    <n v="22127"/>
    <n v="201.36"/>
    <n v="24"/>
    <n v="8"/>
    <n v="85"/>
    <n v="2.37"/>
    <n v="9.1"/>
    <n v="9.1"/>
    <n v="201"/>
    <n v="0.36000000000001364"/>
    <x v="21"/>
  </r>
  <r>
    <s v="51710"/>
    <s v="ibañez"/>
    <x v="0"/>
    <x v="0"/>
    <s v="palanquilla / tocho"/>
    <n v="12735"/>
    <n v="115.89"/>
    <n v="24"/>
    <n v="8"/>
    <n v="85"/>
    <n v="1.36"/>
    <n v="9.1"/>
    <n v="9.1"/>
    <n v="116"/>
    <n v="-0.10999999999999943"/>
    <x v="21"/>
  </r>
  <r>
    <s v="51709"/>
    <s v="ibañez"/>
    <x v="0"/>
    <x v="0"/>
    <s v="palanquilla / tocho"/>
    <n v="11850"/>
    <n v="107.84"/>
    <n v="24"/>
    <n v="8"/>
    <n v="85"/>
    <n v="1.27"/>
    <n v="9.1"/>
    <n v="9.1"/>
    <n v="108"/>
    <n v="-0.15999999999999659"/>
    <x v="21"/>
  </r>
  <r>
    <s v="51707"/>
    <s v="sastre"/>
    <x v="0"/>
    <x v="0"/>
    <s v="palanquilla / tocho"/>
    <n v="2633"/>
    <n v="23.96"/>
    <n v="24"/>
    <n v="8"/>
    <n v="85"/>
    <n v="0.28000000000000003"/>
    <n v="9.1"/>
    <n v="9.1"/>
    <n v="24"/>
    <n v="-3.9999999999999147E-2"/>
    <x v="21"/>
  </r>
  <r>
    <s v="51711"/>
    <s v="sastre"/>
    <x v="0"/>
    <x v="0"/>
    <s v="palanquilla / tocho"/>
    <n v="1295"/>
    <n v="11.78"/>
    <n v="24"/>
    <n v="8"/>
    <n v="85"/>
    <n v="0.14000000000000001"/>
    <n v="9.1"/>
    <n v="9.1"/>
    <n v="12"/>
    <n v="-0.22000000000000064"/>
    <x v="21"/>
  </r>
  <r>
    <s v="51716"/>
    <s v="sastre"/>
    <x v="1"/>
    <x v="1"/>
    <s v="maquilas"/>
    <n v="25831"/>
    <n v="235.06"/>
    <n v="24"/>
    <n v="8"/>
    <n v="85"/>
    <n v="2.77"/>
    <n v="9.1"/>
    <n v="9.1"/>
    <n v="235"/>
    <n v="6.0000000000002274E-2"/>
    <x v="21"/>
  </r>
  <r>
    <s v="51715"/>
    <s v="ibañez"/>
    <x v="1"/>
    <x v="1"/>
    <s v="maquilas"/>
    <n v="25540"/>
    <n v="197.17"/>
    <n v="24"/>
    <n v="8"/>
    <n v="85"/>
    <n v="2.3199999999999998"/>
    <n v="9.1"/>
    <n v="7.72"/>
    <n v="232"/>
    <n v="-34.830000000000013"/>
    <x v="21"/>
  </r>
  <r>
    <s v="51718"/>
    <s v="transcar"/>
    <x v="1"/>
    <x v="1"/>
    <s v="maquilas"/>
    <n v="24680"/>
    <n v="224.59"/>
    <n v="24"/>
    <n v="8"/>
    <n v="85"/>
    <n v="2.64"/>
    <n v="9.1"/>
    <n v="9.1"/>
    <n v="225"/>
    <n v="-0.40999999999999659"/>
    <x v="21"/>
  </r>
  <r>
    <s v="51717"/>
    <s v="tanvol"/>
    <x v="1"/>
    <x v="2"/>
    <s v="maquilas"/>
    <n v="24530"/>
    <n v="146.44"/>
    <n v="24"/>
    <n v="8"/>
    <n v="73"/>
    <n v="2.0099999999999998"/>
    <n v="5.97"/>
    <n v="5.97"/>
    <n v="146"/>
    <n v="0.43999999999999773"/>
    <x v="21"/>
  </r>
  <r>
    <s v="51719"/>
    <s v="sastre"/>
    <x v="0"/>
    <x v="0"/>
    <s v="palanquilla / tocho"/>
    <n v="25040"/>
    <n v="227.86"/>
    <n v="25"/>
    <n v="8"/>
    <n v="85"/>
    <n v="2.68"/>
    <n v="9.1"/>
    <n v="9.1"/>
    <n v="228"/>
    <n v="-0.13999999999998636"/>
    <x v="22"/>
  </r>
  <r>
    <s v="51729"/>
    <s v="sastre"/>
    <x v="0"/>
    <x v="0"/>
    <s v="maquilas"/>
    <n v="24880"/>
    <n v="226.41"/>
    <n v="25"/>
    <n v="8"/>
    <n v="85"/>
    <n v="2.66"/>
    <n v="9.1"/>
    <n v="9.1"/>
    <n v="226"/>
    <n v="0.40999999999999659"/>
    <x v="22"/>
  </r>
  <r>
    <s v="51727"/>
    <s v="sastre"/>
    <x v="0"/>
    <x v="0"/>
    <s v="maquilas"/>
    <n v="23520"/>
    <n v="218.4"/>
    <n v="25"/>
    <n v="8"/>
    <n v="85"/>
    <n v="2.57"/>
    <n v="9.1"/>
    <n v="9.2899999999999991"/>
    <n v="214"/>
    <n v="4.4000000000000057"/>
    <x v="22"/>
  </r>
  <r>
    <s v="51721"/>
    <s v="ibañez"/>
    <x v="0"/>
    <x v="0"/>
    <s v="palanquilla / tocho"/>
    <n v="22740"/>
    <n v="218.4"/>
    <n v="25"/>
    <n v="8"/>
    <n v="85"/>
    <n v="2.57"/>
    <n v="9.1"/>
    <n v="9.6"/>
    <n v="207"/>
    <n v="11.400000000000006"/>
    <x v="22"/>
  </r>
  <r>
    <s v="51720"/>
    <s v="transcar"/>
    <x v="0"/>
    <x v="0"/>
    <s v="palanquilla / tocho"/>
    <n v="22720"/>
    <n v="218.4"/>
    <n v="25"/>
    <n v="8"/>
    <n v="85"/>
    <n v="2.57"/>
    <n v="9.1"/>
    <n v="9.61"/>
    <n v="207"/>
    <n v="11.400000000000006"/>
    <x v="22"/>
  </r>
  <r>
    <s v="51722"/>
    <s v="ibañez"/>
    <x v="1"/>
    <x v="1"/>
    <s v="maquilas"/>
    <n v="25080"/>
    <n v="193.62"/>
    <n v="25"/>
    <n v="8"/>
    <n v="85"/>
    <n v="2.2799999999999998"/>
    <n v="9.1"/>
    <n v="7.72"/>
    <n v="228"/>
    <n v="-34.379999999999995"/>
    <x v="22"/>
  </r>
  <r>
    <s v="51726"/>
    <s v="transkgs"/>
    <x v="1"/>
    <x v="2"/>
    <s v="maquilas"/>
    <n v="24968"/>
    <n v="149.06"/>
    <n v="25"/>
    <n v="8"/>
    <n v="73"/>
    <n v="2.04"/>
    <n v="5.97"/>
    <n v="5.97"/>
    <n v="149"/>
    <n v="6.0000000000002274E-2"/>
    <x v="22"/>
  </r>
  <r>
    <s v="51765"/>
    <s v="albiol"/>
    <x v="0"/>
    <x v="0"/>
    <s v="palanquilla / tocho"/>
    <n v="28300"/>
    <n v="247.63"/>
    <n v="28"/>
    <n v="8"/>
    <n v="85"/>
    <n v="2.91"/>
    <n v="9.1"/>
    <n v="8.75"/>
    <n v="258"/>
    <n v="-10.370000000000005"/>
    <x v="23"/>
  </r>
  <r>
    <s v="51766"/>
    <s v="albiol"/>
    <x v="0"/>
    <x v="0"/>
    <s v="palanquilla / tocho"/>
    <n v="27100"/>
    <n v="237.13"/>
    <n v="28"/>
    <n v="8"/>
    <n v="85"/>
    <n v="2.79"/>
    <n v="9.1"/>
    <n v="8.75"/>
    <n v="247"/>
    <n v="-9.8700000000000045"/>
    <x v="23"/>
  </r>
  <r>
    <s v="51733"/>
    <s v="albiol"/>
    <x v="1"/>
    <x v="1"/>
    <s v="maquilas"/>
    <n v="27480"/>
    <n v="137.4"/>
    <n v="28"/>
    <n v="8"/>
    <n v="85"/>
    <n v="1.62"/>
    <n v="9.1"/>
    <n v="5"/>
    <n v="250"/>
    <n v="-112.6"/>
    <x v="23"/>
  </r>
  <r>
    <s v="51732"/>
    <s v="albiol"/>
    <x v="1"/>
    <x v="1"/>
    <s v="maquilas"/>
    <n v="26068"/>
    <n v="130.34"/>
    <n v="28"/>
    <n v="8"/>
    <n v="85"/>
    <n v="1.53"/>
    <n v="9.1"/>
    <n v="5"/>
    <n v="237"/>
    <n v="-106.66"/>
    <x v="23"/>
  </r>
  <r>
    <s v="51734"/>
    <s v="garces"/>
    <x v="1"/>
    <x v="2"/>
    <s v="maquilas"/>
    <n v="23922"/>
    <n v="143.28"/>
    <n v="28"/>
    <n v="8"/>
    <n v="73"/>
    <n v="1.96"/>
    <n v="5.97"/>
    <n v="5.99"/>
    <n v="143"/>
    <n v="0.28000000000000114"/>
    <x v="23"/>
  </r>
  <r>
    <s v="51731"/>
    <s v="transkgs"/>
    <x v="1"/>
    <x v="2"/>
    <s v="maquilas"/>
    <n v="23796"/>
    <n v="143.28"/>
    <n v="28"/>
    <n v="8"/>
    <n v="73"/>
    <n v="1.96"/>
    <n v="5.97"/>
    <n v="6.02"/>
    <n v="142"/>
    <n v="1.2800000000000011"/>
    <x v="23"/>
  </r>
  <r>
    <s v="51787"/>
    <s v="albiol"/>
    <x v="0"/>
    <x v="0"/>
    <s v="maquilas"/>
    <n v="26173"/>
    <n v="229.01"/>
    <n v="29"/>
    <n v="8"/>
    <n v="85"/>
    <n v="2.69"/>
    <n v="9.1"/>
    <n v="8.75"/>
    <n v="238"/>
    <n v="-8.9900000000000091"/>
    <x v="24"/>
  </r>
  <r>
    <s v="51772"/>
    <s v="albiol"/>
    <x v="0"/>
    <x v="0"/>
    <s v="maquilas"/>
    <n v="25480"/>
    <n v="222.95"/>
    <n v="29"/>
    <n v="8"/>
    <n v="85"/>
    <n v="2.62"/>
    <n v="9.1"/>
    <n v="8.75"/>
    <n v="232"/>
    <n v="-9.0500000000000114"/>
    <x v="24"/>
  </r>
  <r>
    <s v="51768"/>
    <s v="albiol"/>
    <x v="1"/>
    <x v="1"/>
    <s v="maquilas"/>
    <n v="26200"/>
    <n v="131"/>
    <n v="29"/>
    <n v="8"/>
    <n v="85"/>
    <n v="1.54"/>
    <n v="9.1"/>
    <n v="5"/>
    <n v="238"/>
    <n v="-107"/>
    <x v="24"/>
  </r>
  <r>
    <s v="51769"/>
    <s v="albiol"/>
    <x v="1"/>
    <x v="1"/>
    <s v="maquilas"/>
    <n v="25440"/>
    <n v="127.2"/>
    <n v="29"/>
    <n v="8"/>
    <n v="85"/>
    <n v="1.5"/>
    <n v="9.1"/>
    <n v="5"/>
    <n v="232"/>
    <n v="-104.8"/>
    <x v="24"/>
  </r>
  <r>
    <s v="51789"/>
    <s v="transkgs"/>
    <x v="1"/>
    <x v="2"/>
    <s v="maquilas"/>
    <n v="23415"/>
    <n v="143.28"/>
    <n v="29"/>
    <n v="8"/>
    <n v="73"/>
    <n v="1.96"/>
    <n v="5.97"/>
    <n v="6.12"/>
    <n v="140"/>
    <n v="3.2800000000000011"/>
    <x v="24"/>
  </r>
  <r>
    <s v="51816"/>
    <s v="albiol"/>
    <x v="0"/>
    <x v="0"/>
    <s v="palanquilla / tocho"/>
    <n v="27980"/>
    <n v="244.83"/>
    <n v="30"/>
    <n v="8"/>
    <n v="85"/>
    <n v="2.88"/>
    <n v="9.1"/>
    <n v="8.75"/>
    <n v="255"/>
    <n v="-10.169999999999987"/>
    <x v="25"/>
  </r>
  <r>
    <s v="51817"/>
    <s v="albiol"/>
    <x v="0"/>
    <x v="0"/>
    <s v="palanquilla / tocho"/>
    <n v="26900"/>
    <n v="235.38"/>
    <n v="30"/>
    <n v="8"/>
    <n v="85"/>
    <n v="2.77"/>
    <n v="9.1"/>
    <n v="8.75"/>
    <n v="245"/>
    <n v="-9.6200000000000045"/>
    <x v="25"/>
  </r>
  <r>
    <s v="51863"/>
    <s v="albiol"/>
    <x v="0"/>
    <x v="0"/>
    <s v="maquilas"/>
    <n v="26060"/>
    <n v="228.03"/>
    <n v="31"/>
    <n v="8"/>
    <n v="85"/>
    <n v="2.68"/>
    <n v="9.1"/>
    <n v="8.75"/>
    <n v="237"/>
    <n v="-8.9699999999999989"/>
    <x v="26"/>
  </r>
  <r>
    <s v="51892"/>
    <s v="albiol"/>
    <x v="0"/>
    <x v="0"/>
    <s v="palanquilla / tocho"/>
    <n v="23380"/>
    <n v="210"/>
    <n v="31"/>
    <n v="8"/>
    <n v="85"/>
    <n v="2.4700000000000002"/>
    <n v="9.1"/>
    <n v="8.98"/>
    <n v="213"/>
    <n v="-3"/>
    <x v="26"/>
  </r>
  <r>
    <s v="51861"/>
    <s v="albiol"/>
    <x v="1"/>
    <x v="1"/>
    <s v="maquilas"/>
    <n v="27300"/>
    <n v="136.5"/>
    <n v="31"/>
    <n v="8"/>
    <n v="85"/>
    <n v="1.61"/>
    <n v="9.1"/>
    <n v="5"/>
    <n v="248"/>
    <n v="-111.5"/>
    <x v="26"/>
  </r>
  <r>
    <s v="51862"/>
    <s v="albiol"/>
    <x v="1"/>
    <x v="1"/>
    <s v="maquilas"/>
    <n v="24540"/>
    <n v="122.7"/>
    <n v="31"/>
    <n v="8"/>
    <n v="85"/>
    <n v="1.44"/>
    <n v="9.1"/>
    <n v="5"/>
    <n v="223"/>
    <n v="-100.3"/>
    <x v="26"/>
  </r>
  <r>
    <s v="51925"/>
    <s v="albiol"/>
    <x v="0"/>
    <x v="0"/>
    <s v="palanquilla / tocho"/>
    <n v="27322"/>
    <n v="239.07"/>
    <n v="1"/>
    <n v="9"/>
    <n v="85"/>
    <n v="2.81"/>
    <n v="9.1"/>
    <n v="8.75"/>
    <n v="249"/>
    <n v="-9.9300000000000068"/>
    <x v="27"/>
  </r>
  <r>
    <s v="51924"/>
    <s v="menchaca"/>
    <x v="0"/>
    <x v="0"/>
    <s v="maquilas"/>
    <n v="23444"/>
    <n v="218.4"/>
    <n v="1"/>
    <n v="9"/>
    <n v="85"/>
    <n v="2.57"/>
    <n v="9.1"/>
    <n v="9.32"/>
    <n v="213"/>
    <n v="5.4000000000000057"/>
    <x v="27"/>
  </r>
  <r>
    <s v="51908"/>
    <s v="albiol"/>
    <x v="1"/>
    <x v="1"/>
    <s v="maquilas"/>
    <n v="25240"/>
    <n v="126.2"/>
    <n v="1"/>
    <n v="9"/>
    <n v="85"/>
    <n v="1.48"/>
    <n v="9.1"/>
    <n v="5"/>
    <n v="230"/>
    <n v="-103.8"/>
    <x v="27"/>
  </r>
  <r>
    <s v="51981"/>
    <s v="albiol"/>
    <x v="0"/>
    <x v="0"/>
    <s v="palanquilla / tocho"/>
    <n v="26800"/>
    <n v="234.5"/>
    <n v="4"/>
    <n v="9"/>
    <n v="85"/>
    <n v="2.76"/>
    <n v="9.1"/>
    <n v="8.75"/>
    <n v="244"/>
    <n v="-9.5"/>
    <x v="28"/>
  </r>
  <r>
    <s v="51980"/>
    <s v="albiol"/>
    <x v="0"/>
    <x v="0"/>
    <s v="palanquilla / tocho"/>
    <n v="26500"/>
    <n v="231.88"/>
    <n v="4"/>
    <n v="9"/>
    <n v="85"/>
    <n v="2.73"/>
    <n v="9.1"/>
    <n v="8.75"/>
    <n v="241"/>
    <n v="-9.1200000000000045"/>
    <x v="28"/>
  </r>
  <r>
    <s v="51974"/>
    <s v="transcar"/>
    <x v="0"/>
    <x v="0"/>
    <s v="palanquilla / tocho"/>
    <n v="24860"/>
    <n v="226.23"/>
    <n v="4"/>
    <n v="9"/>
    <n v="85"/>
    <n v="2.66"/>
    <n v="9.1"/>
    <n v="9.1"/>
    <n v="226"/>
    <n v="0.22999999999998977"/>
    <x v="28"/>
  </r>
  <r>
    <s v="51975"/>
    <s v="transcar"/>
    <x v="0"/>
    <x v="0"/>
    <s v="palanquilla / tocho"/>
    <n v="24800"/>
    <n v="225.68"/>
    <n v="4"/>
    <n v="9"/>
    <n v="85"/>
    <n v="2.66"/>
    <n v="9.1"/>
    <n v="9.1"/>
    <n v="226"/>
    <n v="-0.31999999999999318"/>
    <x v="28"/>
  </r>
  <r>
    <s v="51976"/>
    <s v="transcar"/>
    <x v="0"/>
    <x v="0"/>
    <s v="palanquilla / tocho"/>
    <n v="24360"/>
    <n v="221.68"/>
    <n v="4"/>
    <n v="9"/>
    <n v="85"/>
    <n v="2.61"/>
    <n v="9.1"/>
    <n v="9.1"/>
    <n v="222"/>
    <n v="-0.31999999999999318"/>
    <x v="28"/>
  </r>
  <r>
    <s v="51978"/>
    <s v="menchaca"/>
    <x v="0"/>
    <x v="0"/>
    <s v="maquilas"/>
    <n v="24220"/>
    <n v="220.4"/>
    <n v="4"/>
    <n v="9"/>
    <n v="85"/>
    <n v="2.59"/>
    <n v="9.1"/>
    <n v="9.1"/>
    <n v="220"/>
    <n v="0.40000000000000568"/>
    <x v="28"/>
  </r>
  <r>
    <s v="51972"/>
    <s v="menchaca"/>
    <x v="0"/>
    <x v="0"/>
    <s v="palanquilla / tocho"/>
    <n v="17040"/>
    <n v="155.06"/>
    <n v="4"/>
    <n v="9"/>
    <n v="85"/>
    <n v="1.82"/>
    <n v="9.1"/>
    <n v="9.1"/>
    <n v="155"/>
    <n v="6.0000000000002274E-2"/>
    <x v="28"/>
  </r>
  <r>
    <s v="51971"/>
    <s v="albiol"/>
    <x v="1"/>
    <x v="1"/>
    <s v="maquilas"/>
    <n v="28100"/>
    <n v="140.5"/>
    <n v="4"/>
    <n v="9"/>
    <n v="85"/>
    <n v="1.65"/>
    <n v="9.1"/>
    <n v="5"/>
    <n v="256"/>
    <n v="-115.5"/>
    <x v="28"/>
  </r>
  <r>
    <s v="51970"/>
    <s v="albiol"/>
    <x v="1"/>
    <x v="1"/>
    <s v="maquilas"/>
    <n v="25654"/>
    <n v="128.27000000000001"/>
    <n v="4"/>
    <n v="9"/>
    <n v="85"/>
    <n v="1.51"/>
    <n v="9.1"/>
    <n v="5"/>
    <n v="233"/>
    <n v="-104.72999999999999"/>
    <x v="28"/>
  </r>
  <r>
    <s v="52074"/>
    <s v="albiol"/>
    <x v="0"/>
    <x v="0"/>
    <s v="palanquilla / tocho"/>
    <n v="28700"/>
    <n v="251.13"/>
    <n v="5"/>
    <n v="9"/>
    <n v="85"/>
    <n v="2.95"/>
    <n v="9.1"/>
    <n v="8.75"/>
    <n v="261"/>
    <n v="-9.8700000000000045"/>
    <x v="29"/>
  </r>
  <r>
    <s v="52076"/>
    <s v="albiol"/>
    <x v="0"/>
    <x v="0"/>
    <s v="palanquilla / tocho"/>
    <n v="25960"/>
    <n v="227.15"/>
    <n v="5"/>
    <n v="9"/>
    <n v="85"/>
    <n v="2.67"/>
    <n v="9.1"/>
    <n v="8.75"/>
    <n v="236"/>
    <n v="-8.8499999999999943"/>
    <x v="29"/>
  </r>
  <r>
    <s v="52040"/>
    <s v="menchaca"/>
    <x v="0"/>
    <x v="0"/>
    <s v="maquilas"/>
    <n v="23580"/>
    <n v="218.4"/>
    <n v="5"/>
    <n v="9"/>
    <n v="85"/>
    <n v="2.57"/>
    <n v="9.1"/>
    <n v="9.26"/>
    <n v="215"/>
    <n v="3.4000000000000057"/>
    <x v="29"/>
  </r>
  <r>
    <s v="52073"/>
    <s v="transcar"/>
    <x v="0"/>
    <x v="0"/>
    <s v="palanquilla / tocho"/>
    <n v="23300"/>
    <n v="218.4"/>
    <n v="5"/>
    <n v="9"/>
    <n v="85"/>
    <n v="2.57"/>
    <n v="9.1"/>
    <n v="9.3699999999999992"/>
    <n v="212"/>
    <n v="6.4000000000000057"/>
    <x v="29"/>
  </r>
  <r>
    <s v="52039"/>
    <s v="albiol"/>
    <x v="1"/>
    <x v="1"/>
    <s v="maquilas"/>
    <n v="26980"/>
    <n v="134.9"/>
    <n v="5"/>
    <n v="9"/>
    <n v="85"/>
    <n v="1.59"/>
    <n v="9.1"/>
    <n v="5"/>
    <n v="246"/>
    <n v="-111.1"/>
    <x v="29"/>
  </r>
  <r>
    <s v="52038"/>
    <s v="albiol"/>
    <x v="1"/>
    <x v="1"/>
    <s v="maquilas"/>
    <n v="26720"/>
    <n v="133.6"/>
    <n v="5"/>
    <n v="9"/>
    <n v="85"/>
    <n v="1.57"/>
    <n v="9.1"/>
    <n v="5"/>
    <n v="243"/>
    <n v="-109.4"/>
    <x v="29"/>
  </r>
  <r>
    <s v="52079"/>
    <s v="garces"/>
    <x v="1"/>
    <x v="2"/>
    <s v="maquilas"/>
    <n v="23080"/>
    <n v="143.28"/>
    <n v="5"/>
    <n v="9"/>
    <n v="73"/>
    <n v="1.96"/>
    <n v="5.97"/>
    <n v="6.21"/>
    <n v="138"/>
    <n v="5.2800000000000011"/>
    <x v="29"/>
  </r>
  <r>
    <s v="52080"/>
    <s v="carvol"/>
    <x v="1"/>
    <x v="2"/>
    <s v="maquilas"/>
    <n v="13380"/>
    <n v="76.53"/>
    <n v="5"/>
    <n v="9"/>
    <n v="73"/>
    <n v="1.05"/>
    <n v="5.97"/>
    <n v="5.72"/>
    <n v="80"/>
    <n v="-3.4699999999999989"/>
    <x v="29"/>
  </r>
  <r>
    <s v="52109"/>
    <s v="albiol"/>
    <x v="0"/>
    <x v="0"/>
    <s v="palanquilla / tocho"/>
    <n v="27910"/>
    <n v="244.21"/>
    <n v="6"/>
    <n v="9"/>
    <n v="85"/>
    <n v="2.87"/>
    <n v="9.1"/>
    <n v="8.75"/>
    <n v="254"/>
    <n v="-9.789999999999992"/>
    <x v="30"/>
  </r>
  <r>
    <s v="52084"/>
    <s v="albiol"/>
    <x v="0"/>
    <x v="0"/>
    <s v="palanquilla / tocho"/>
    <n v="27080"/>
    <n v="236.95"/>
    <n v="6"/>
    <n v="9"/>
    <n v="85"/>
    <n v="2.79"/>
    <n v="9.1"/>
    <n v="8.75"/>
    <n v="246"/>
    <n v="-9.0500000000000114"/>
    <x v="30"/>
  </r>
  <r>
    <s v="52110"/>
    <s v="menchaca"/>
    <x v="0"/>
    <x v="0"/>
    <s v="maquilas"/>
    <n v="24520"/>
    <n v="223.13"/>
    <n v="6"/>
    <n v="9"/>
    <n v="85"/>
    <n v="2.63"/>
    <n v="9.1"/>
    <n v="9.1"/>
    <n v="223"/>
    <n v="0.12999999999999545"/>
    <x v="30"/>
  </r>
  <r>
    <s v="52082"/>
    <s v="ibañez"/>
    <x v="0"/>
    <x v="0"/>
    <s v="palanquilla / tocho"/>
    <n v="23700"/>
    <n v="218.4"/>
    <n v="6"/>
    <n v="9"/>
    <n v="85"/>
    <n v="2.57"/>
    <n v="9.1"/>
    <n v="9.2200000000000006"/>
    <n v="216"/>
    <n v="2.4000000000000057"/>
    <x v="30"/>
  </r>
  <r>
    <s v="52085"/>
    <s v="menchaca"/>
    <x v="0"/>
    <x v="0"/>
    <s v="maquilas"/>
    <n v="23440"/>
    <n v="218.4"/>
    <n v="6"/>
    <n v="9"/>
    <n v="85"/>
    <n v="2.57"/>
    <n v="9.1"/>
    <n v="9.32"/>
    <n v="213"/>
    <n v="5.4000000000000057"/>
    <x v="30"/>
  </r>
  <r>
    <s v="52111"/>
    <s v="carvol"/>
    <x v="1"/>
    <x v="2"/>
    <s v="maquilas"/>
    <n v="5400"/>
    <n v="47.74"/>
    <n v="6"/>
    <n v="9"/>
    <n v="73"/>
    <n v="0.65"/>
    <n v="5.97"/>
    <n v="8.84"/>
    <n v="32"/>
    <n v="15.740000000000002"/>
    <x v="30"/>
  </r>
  <r>
    <s v="52114"/>
    <s v="albiol"/>
    <x v="0"/>
    <x v="0"/>
    <s v="palanquilla / tocho"/>
    <n v="28140"/>
    <n v="246.23"/>
    <n v="7"/>
    <n v="9"/>
    <n v="85"/>
    <n v="2.9"/>
    <n v="9.1"/>
    <n v="8.75"/>
    <n v="256"/>
    <n v="-9.7700000000000102"/>
    <x v="31"/>
  </r>
  <r>
    <s v="52115"/>
    <s v="albiol"/>
    <x v="0"/>
    <x v="0"/>
    <s v="palanquilla / tocho"/>
    <n v="27680"/>
    <n v="242.2"/>
    <n v="7"/>
    <n v="9"/>
    <n v="85"/>
    <n v="2.85"/>
    <n v="9.1"/>
    <n v="8.75"/>
    <n v="252"/>
    <n v="-9.8000000000000114"/>
    <x v="31"/>
  </r>
  <r>
    <s v="52168"/>
    <s v="menchaca"/>
    <x v="0"/>
    <x v="0"/>
    <s v="maquilas"/>
    <n v="24900"/>
    <n v="226.59"/>
    <n v="7"/>
    <n v="9"/>
    <n v="85"/>
    <n v="2.67"/>
    <n v="9.1"/>
    <n v="9.1"/>
    <n v="227"/>
    <n v="-0.40999999999999659"/>
    <x v="31"/>
  </r>
  <r>
    <s v="52143"/>
    <s v="torre"/>
    <x v="0"/>
    <x v="0"/>
    <s v="palanquilla / tocho"/>
    <n v="24230"/>
    <n v="220.49"/>
    <n v="7"/>
    <n v="9"/>
    <n v="85"/>
    <n v="2.59"/>
    <n v="9.1"/>
    <n v="9.1"/>
    <n v="220"/>
    <n v="0.49000000000000909"/>
    <x v="31"/>
  </r>
  <r>
    <s v="52164"/>
    <s v="menchaca"/>
    <x v="0"/>
    <x v="0"/>
    <s v="maquilas"/>
    <n v="24052"/>
    <n v="218.87"/>
    <n v="7"/>
    <n v="9"/>
    <n v="85"/>
    <n v="2.57"/>
    <n v="9.1"/>
    <n v="9.1"/>
    <n v="219"/>
    <n v="-0.12999999999999545"/>
    <x v="31"/>
  </r>
  <r>
    <s v="52167"/>
    <s v="ibañez"/>
    <x v="0"/>
    <x v="0"/>
    <s v="maquilas"/>
    <n v="23660"/>
    <n v="218.4"/>
    <n v="7"/>
    <n v="9"/>
    <n v="85"/>
    <n v="2.57"/>
    <n v="9.1"/>
    <n v="9.23"/>
    <n v="215"/>
    <n v="3.4000000000000057"/>
    <x v="31"/>
  </r>
  <r>
    <s v="52223"/>
    <s v="albiol"/>
    <x v="0"/>
    <x v="0"/>
    <s v="palanquilla / tocho"/>
    <n v="28300"/>
    <n v="247.63"/>
    <n v="8"/>
    <n v="9"/>
    <n v="85"/>
    <n v="2.91"/>
    <n v="9.1"/>
    <n v="8.75"/>
    <n v="258"/>
    <n v="-10.370000000000005"/>
    <x v="32"/>
  </r>
  <r>
    <s v="52221"/>
    <s v="albiol"/>
    <x v="0"/>
    <x v="0"/>
    <s v="palanquilla / tocho"/>
    <n v="28240"/>
    <n v="247.1"/>
    <n v="8"/>
    <n v="9"/>
    <n v="85"/>
    <n v="2.91"/>
    <n v="9.1"/>
    <n v="8.75"/>
    <n v="257"/>
    <n v="-9.9000000000000057"/>
    <x v="32"/>
  </r>
  <r>
    <s v="52220"/>
    <s v="transcar"/>
    <x v="0"/>
    <x v="0"/>
    <s v="maquilas"/>
    <n v="26800"/>
    <n v="243.88"/>
    <n v="8"/>
    <n v="9"/>
    <n v="85"/>
    <n v="2.87"/>
    <n v="9.1"/>
    <n v="9.1"/>
    <n v="244"/>
    <n v="-0.12000000000000455"/>
    <x v="32"/>
  </r>
  <r>
    <s v="52191"/>
    <s v="menchaca"/>
    <x v="0"/>
    <x v="0"/>
    <s v="maquilas"/>
    <n v="25840"/>
    <n v="235.14"/>
    <n v="8"/>
    <n v="9"/>
    <n v="85"/>
    <n v="2.77"/>
    <n v="9.1"/>
    <n v="9.1"/>
    <n v="235"/>
    <n v="0.13999999999998636"/>
    <x v="32"/>
  </r>
  <r>
    <s v="52224"/>
    <s v="menchaca"/>
    <x v="0"/>
    <x v="0"/>
    <s v="maquilas"/>
    <n v="24630"/>
    <n v="224.13"/>
    <n v="8"/>
    <n v="9"/>
    <n v="85"/>
    <n v="2.64"/>
    <n v="9.1"/>
    <n v="9.1"/>
    <n v="224"/>
    <n v="0.12999999999999545"/>
    <x v="32"/>
  </r>
  <r>
    <s v="52226"/>
    <s v="menchaca"/>
    <x v="0"/>
    <x v="0"/>
    <s v="palanquilla / tocho"/>
    <n v="22384"/>
    <n v="218.4"/>
    <n v="8"/>
    <n v="9"/>
    <n v="85"/>
    <n v="2.57"/>
    <n v="9.1"/>
    <n v="9.76"/>
    <n v="204"/>
    <n v="14.400000000000006"/>
    <x v="32"/>
  </r>
  <r>
    <s v="52227"/>
    <s v="menchaca"/>
    <x v="0"/>
    <x v="0"/>
    <s v="palanquilla / tocho"/>
    <n v="22350"/>
    <n v="218.4"/>
    <n v="8"/>
    <n v="9"/>
    <n v="85"/>
    <n v="2.57"/>
    <n v="9.1"/>
    <n v="9.77"/>
    <n v="203"/>
    <n v="15.400000000000006"/>
    <x v="32"/>
  </r>
  <r>
    <s v="52170"/>
    <s v="albiol"/>
    <x v="1"/>
    <x v="1"/>
    <s v="maquilas"/>
    <n v="26370"/>
    <n v="131.85"/>
    <n v="8"/>
    <n v="9"/>
    <n v="85"/>
    <n v="1.55"/>
    <n v="9.1"/>
    <n v="5"/>
    <n v="240"/>
    <n v="-108.15"/>
    <x v="32"/>
  </r>
  <r>
    <s v="52169"/>
    <s v="albiol"/>
    <x v="1"/>
    <x v="1"/>
    <s v="maquilas"/>
    <n v="26080"/>
    <n v="130.4"/>
    <n v="8"/>
    <n v="9"/>
    <n v="85"/>
    <n v="1.53"/>
    <n v="9.1"/>
    <n v="5"/>
    <n v="237"/>
    <n v="-106.6"/>
    <x v="32"/>
  </r>
  <r>
    <s v="52235"/>
    <s v="albiol"/>
    <x v="0"/>
    <x v="0"/>
    <s v="palanquilla / tocho"/>
    <n v="28000"/>
    <n v="245"/>
    <n v="11"/>
    <n v="9"/>
    <n v="85"/>
    <n v="2.88"/>
    <n v="9.1"/>
    <n v="8.75"/>
    <n v="255"/>
    <n v="-10"/>
    <x v="33"/>
  </r>
  <r>
    <s v="52237"/>
    <s v="albiol"/>
    <x v="0"/>
    <x v="0"/>
    <s v="palanquilla / tocho"/>
    <n v="27844"/>
    <n v="243.64"/>
    <n v="11"/>
    <n v="9"/>
    <n v="85"/>
    <n v="2.87"/>
    <n v="9.1"/>
    <n v="8.75"/>
    <n v="253"/>
    <n v="-9.3600000000000136"/>
    <x v="33"/>
  </r>
  <r>
    <s v="52238"/>
    <s v="transcar"/>
    <x v="0"/>
    <x v="0"/>
    <s v="palanquilla / tocho"/>
    <n v="25380"/>
    <n v="230.96"/>
    <n v="11"/>
    <n v="9"/>
    <n v="85"/>
    <n v="2.72"/>
    <n v="9.1"/>
    <n v="9.1"/>
    <n v="231"/>
    <n v="-3.9999999999992042E-2"/>
    <x v="33"/>
  </r>
  <r>
    <s v="52275"/>
    <s v="menchaca"/>
    <x v="0"/>
    <x v="0"/>
    <s v="maquilas"/>
    <n v="25080"/>
    <n v="228.23"/>
    <n v="11"/>
    <n v="9"/>
    <n v="85"/>
    <n v="2.69"/>
    <n v="9.1"/>
    <n v="9.1"/>
    <n v="228"/>
    <n v="0.22999999999998977"/>
    <x v="33"/>
  </r>
  <r>
    <s v="52264"/>
    <s v="torre"/>
    <x v="0"/>
    <x v="0"/>
    <s v="palanquilla / tocho"/>
    <n v="24600"/>
    <n v="223.86"/>
    <n v="11"/>
    <n v="9"/>
    <n v="85"/>
    <n v="2.63"/>
    <n v="9.1"/>
    <n v="9.1"/>
    <n v="224"/>
    <n v="-0.13999999999998636"/>
    <x v="33"/>
  </r>
  <r>
    <s v="52234"/>
    <s v="menchaca"/>
    <x v="0"/>
    <x v="0"/>
    <s v="palanquilla / tocho"/>
    <n v="23760"/>
    <n v="218.4"/>
    <n v="11"/>
    <n v="9"/>
    <n v="85"/>
    <n v="2.57"/>
    <n v="9.1"/>
    <n v="9.19"/>
    <n v="216"/>
    <n v="2.4000000000000057"/>
    <x v="33"/>
  </r>
  <r>
    <s v="52230"/>
    <s v="transcar"/>
    <x v="0"/>
    <x v="0"/>
    <s v="palanquilla / tocho"/>
    <n v="23720"/>
    <n v="218.4"/>
    <n v="11"/>
    <n v="9"/>
    <n v="85"/>
    <n v="2.57"/>
    <n v="9.1"/>
    <n v="9.2100000000000009"/>
    <n v="216"/>
    <n v="2.4000000000000057"/>
    <x v="33"/>
  </r>
  <r>
    <s v="52228"/>
    <s v="transcar"/>
    <x v="0"/>
    <x v="0"/>
    <s v="palanquilla / tocho"/>
    <n v="23660"/>
    <n v="218.4"/>
    <n v="11"/>
    <n v="9"/>
    <n v="85"/>
    <n v="2.57"/>
    <n v="9.1"/>
    <n v="9.23"/>
    <n v="215"/>
    <n v="3.4000000000000057"/>
    <x v="33"/>
  </r>
  <r>
    <s v="52233"/>
    <s v="albiol"/>
    <x v="1"/>
    <x v="1"/>
    <s v="maquilas"/>
    <n v="26820"/>
    <n v="134.1"/>
    <n v="11"/>
    <n v="9"/>
    <n v="85"/>
    <n v="1.58"/>
    <n v="9.1"/>
    <n v="5"/>
    <n v="244"/>
    <n v="-109.9"/>
    <x v="33"/>
  </r>
  <r>
    <s v="52231"/>
    <s v="albiol"/>
    <x v="1"/>
    <x v="1"/>
    <s v="maquilas"/>
    <n v="26500"/>
    <n v="132.5"/>
    <n v="11"/>
    <n v="9"/>
    <n v="85"/>
    <n v="1.56"/>
    <n v="9.1"/>
    <n v="5"/>
    <n v="241"/>
    <n v="-108.5"/>
    <x v="33"/>
  </r>
  <r>
    <s v="52301"/>
    <s v="albiol"/>
    <x v="0"/>
    <x v="0"/>
    <s v="palanquilla / tocho"/>
    <n v="27038"/>
    <n v="236.58"/>
    <n v="12"/>
    <n v="9"/>
    <n v="85"/>
    <n v="2.78"/>
    <n v="9.1"/>
    <n v="8.75"/>
    <n v="246"/>
    <n v="-9.4199999999999875"/>
    <x v="34"/>
  </r>
  <r>
    <s v="52300"/>
    <s v="albiol"/>
    <x v="0"/>
    <x v="0"/>
    <s v="palanquilla / tocho"/>
    <n v="26815"/>
    <n v="234.63"/>
    <n v="12"/>
    <n v="9"/>
    <n v="85"/>
    <n v="2.76"/>
    <n v="9.1"/>
    <n v="8.75"/>
    <n v="244"/>
    <n v="-9.3700000000000045"/>
    <x v="34"/>
  </r>
  <r>
    <s v="52326"/>
    <s v="sastre"/>
    <x v="0"/>
    <x v="0"/>
    <s v="maquilas"/>
    <n v="25100"/>
    <n v="228.41"/>
    <n v="12"/>
    <n v="9"/>
    <n v="85"/>
    <n v="2.69"/>
    <n v="9.1"/>
    <n v="9.1"/>
    <n v="228"/>
    <n v="0.40999999999999659"/>
    <x v="34"/>
  </r>
  <r>
    <s v="52284"/>
    <s v="transkgs"/>
    <x v="0"/>
    <x v="0"/>
    <s v="palanquilla / tocho"/>
    <n v="25032"/>
    <n v="227.79"/>
    <n v="12"/>
    <n v="9"/>
    <n v="85"/>
    <n v="2.68"/>
    <n v="9.1"/>
    <n v="9.1"/>
    <n v="228"/>
    <n v="-0.21000000000000796"/>
    <x v="34"/>
  </r>
  <r>
    <s v="52328"/>
    <s v="menchaca"/>
    <x v="0"/>
    <x v="0"/>
    <s v="maquilas"/>
    <n v="24260"/>
    <n v="220.77"/>
    <n v="12"/>
    <n v="9"/>
    <n v="85"/>
    <n v="2.6"/>
    <n v="9.1"/>
    <n v="9.1"/>
    <n v="221"/>
    <n v="-0.22999999999998977"/>
    <x v="34"/>
  </r>
  <r>
    <s v="52327"/>
    <s v="menchaca"/>
    <x v="0"/>
    <x v="0"/>
    <s v="maquilas"/>
    <n v="23200"/>
    <n v="218.4"/>
    <n v="12"/>
    <n v="9"/>
    <n v="85"/>
    <n v="2.57"/>
    <n v="9.1"/>
    <n v="9.41"/>
    <n v="211"/>
    <n v="7.4000000000000057"/>
    <x v="34"/>
  </r>
  <r>
    <s v="52302"/>
    <s v="menchaca"/>
    <x v="0"/>
    <x v="0"/>
    <s v="palanquilla / tocho"/>
    <n v="22468"/>
    <n v="218.4"/>
    <n v="12"/>
    <n v="9"/>
    <n v="85"/>
    <n v="2.57"/>
    <n v="9.1"/>
    <n v="9.7200000000000006"/>
    <n v="204"/>
    <n v="14.400000000000006"/>
    <x v="34"/>
  </r>
  <r>
    <s v="52277"/>
    <s v="albiol"/>
    <x v="1"/>
    <x v="1"/>
    <s v="maquilas"/>
    <n v="26800"/>
    <n v="134"/>
    <n v="12"/>
    <n v="9"/>
    <n v="85"/>
    <n v="1.58"/>
    <n v="9.1"/>
    <n v="5"/>
    <n v="244"/>
    <n v="-110"/>
    <x v="34"/>
  </r>
  <r>
    <s v="52276"/>
    <s v="albiol"/>
    <x v="1"/>
    <x v="1"/>
    <s v="maquilas"/>
    <n v="26760"/>
    <n v="133.80000000000001"/>
    <n v="12"/>
    <n v="9"/>
    <n v="85"/>
    <n v="1.57"/>
    <n v="9.1"/>
    <n v="5"/>
    <n v="244"/>
    <n v="-110.19999999999999"/>
    <x v="34"/>
  </r>
  <r>
    <s v="52592"/>
    <s v="albiol"/>
    <x v="0"/>
    <x v="0"/>
    <s v="palanquilla / tocho"/>
    <n v="27930"/>
    <n v="244.39"/>
    <n v="13"/>
    <n v="9"/>
    <n v="85"/>
    <n v="2.88"/>
    <n v="9.1"/>
    <n v="8.75"/>
    <n v="254"/>
    <n v="-9.6100000000000136"/>
    <x v="35"/>
  </r>
  <r>
    <s v="52550"/>
    <s v="albiol"/>
    <x v="0"/>
    <x v="0"/>
    <s v="palanquilla / tocho"/>
    <n v="27920"/>
    <n v="244.3"/>
    <n v="13"/>
    <n v="9"/>
    <n v="85"/>
    <n v="2.87"/>
    <n v="9.1"/>
    <n v="8.75"/>
    <n v="254"/>
    <n v="-9.6999999999999886"/>
    <x v="35"/>
  </r>
  <r>
    <s v="52613"/>
    <s v="ibañez"/>
    <x v="0"/>
    <x v="0"/>
    <s v="maquilas"/>
    <n v="23860"/>
    <n v="218.4"/>
    <n v="13"/>
    <n v="9"/>
    <n v="85"/>
    <n v="2.57"/>
    <n v="9.1"/>
    <n v="9.15"/>
    <n v="217"/>
    <n v="1.4000000000000057"/>
    <x v="35"/>
  </r>
  <r>
    <s v="52614"/>
    <s v="menchaca"/>
    <x v="0"/>
    <x v="0"/>
    <s v="maquilas"/>
    <n v="23360"/>
    <n v="218.4"/>
    <n v="13"/>
    <n v="9"/>
    <n v="85"/>
    <n v="2.57"/>
    <n v="9.1"/>
    <n v="9.35"/>
    <n v="213"/>
    <n v="5.4000000000000057"/>
    <x v="35"/>
  </r>
  <r>
    <s v="52547"/>
    <s v="albiol"/>
    <x v="1"/>
    <x v="1"/>
    <s v="maquilas"/>
    <n v="27000"/>
    <n v="135"/>
    <n v="13"/>
    <n v="9"/>
    <n v="85"/>
    <n v="1.59"/>
    <n v="9.1"/>
    <n v="5"/>
    <n v="246"/>
    <n v="-111"/>
    <x v="35"/>
  </r>
  <r>
    <s v="52548"/>
    <s v="albiol"/>
    <x v="1"/>
    <x v="1"/>
    <s v="maquilas"/>
    <n v="26860"/>
    <n v="134.30000000000001"/>
    <n v="13"/>
    <n v="9"/>
    <n v="85"/>
    <n v="1.58"/>
    <n v="9.1"/>
    <n v="5"/>
    <n v="244"/>
    <n v="-109.69999999999999"/>
    <x v="35"/>
  </r>
  <r>
    <s v="52551"/>
    <s v="transkgs"/>
    <x v="1"/>
    <x v="2"/>
    <s v="maquilas"/>
    <n v="10476"/>
    <n v="65.680000000000007"/>
    <n v="13"/>
    <n v="9"/>
    <n v="73"/>
    <n v="0.9"/>
    <n v="5.97"/>
    <n v="6.27"/>
    <n v="63"/>
    <n v="2.6800000000000068"/>
    <x v="35"/>
  </r>
  <r>
    <s v="52644"/>
    <s v="albiol"/>
    <x v="0"/>
    <x v="0"/>
    <s v="palanquilla / tocho"/>
    <n v="27080"/>
    <n v="236.95"/>
    <n v="14"/>
    <n v="9"/>
    <n v="85"/>
    <n v="2.79"/>
    <n v="9.1"/>
    <n v="8.75"/>
    <n v="246"/>
    <n v="-9.0500000000000114"/>
    <x v="36"/>
  </r>
  <r>
    <s v="52646"/>
    <s v="torre"/>
    <x v="0"/>
    <x v="0"/>
    <s v="palanquilla / tocho"/>
    <n v="26220"/>
    <n v="238.6"/>
    <n v="14"/>
    <n v="9"/>
    <n v="85"/>
    <n v="2.81"/>
    <n v="9.1"/>
    <n v="9.1"/>
    <n v="239"/>
    <n v="-0.40000000000000568"/>
    <x v="36"/>
  </r>
  <r>
    <s v="52645"/>
    <s v="albiol"/>
    <x v="0"/>
    <x v="0"/>
    <s v="palanquilla / tocho"/>
    <n v="26180"/>
    <n v="229.08"/>
    <n v="14"/>
    <n v="9"/>
    <n v="85"/>
    <n v="2.7"/>
    <n v="9.1"/>
    <n v="8.75"/>
    <n v="238"/>
    <n v="-8.9199999999999875"/>
    <x v="36"/>
  </r>
  <r>
    <s v="52677"/>
    <s v="transkgs"/>
    <x v="1"/>
    <x v="2"/>
    <s v="maquilas"/>
    <n v="20720"/>
    <n v="143.28"/>
    <n v="14"/>
    <n v="9"/>
    <n v="73"/>
    <n v="1.96"/>
    <n v="5.97"/>
    <n v="6.92"/>
    <n v="124"/>
    <n v="19.28"/>
    <x v="36"/>
  </r>
  <r>
    <s v="52718"/>
    <s v="albiol"/>
    <x v="0"/>
    <x v="0"/>
    <s v="palanquilla / tocho"/>
    <n v="26448"/>
    <n v="231.42"/>
    <n v="15"/>
    <n v="9"/>
    <n v="85"/>
    <n v="2.72"/>
    <n v="9.1"/>
    <n v="8.75"/>
    <n v="241"/>
    <n v="-9.5800000000000125"/>
    <x v="37"/>
  </r>
  <r>
    <s v="52748"/>
    <s v="menchaca"/>
    <x v="0"/>
    <x v="0"/>
    <s v="palanquilla / tocho"/>
    <n v="22500"/>
    <n v="218.4"/>
    <n v="15"/>
    <n v="9"/>
    <n v="85"/>
    <n v="2.57"/>
    <n v="9.1"/>
    <n v="9.7100000000000009"/>
    <n v="205"/>
    <n v="13.400000000000006"/>
    <x v="37"/>
  </r>
  <r>
    <s v="52683"/>
    <s v="albiol"/>
    <x v="1"/>
    <x v="1"/>
    <s v="maquilas"/>
    <n v="26570"/>
    <n v="132.85"/>
    <n v="15"/>
    <n v="9"/>
    <n v="85"/>
    <n v="1.56"/>
    <n v="9.1"/>
    <n v="5"/>
    <n v="242"/>
    <n v="-109.15"/>
    <x v="37"/>
  </r>
  <r>
    <s v="52682"/>
    <s v="albiol"/>
    <x v="1"/>
    <x v="1"/>
    <s v="maquilas"/>
    <n v="25960"/>
    <n v="129.80000000000001"/>
    <n v="15"/>
    <n v="9"/>
    <n v="85"/>
    <n v="1.53"/>
    <n v="9.1"/>
    <n v="5"/>
    <n v="236"/>
    <n v="-106.19999999999999"/>
    <x v="37"/>
  </r>
  <r>
    <s v="52684"/>
    <s v="tanvol"/>
    <x v="1"/>
    <x v="2"/>
    <s v="maquilas"/>
    <n v="22780"/>
    <n v="143.28"/>
    <n v="15"/>
    <n v="9"/>
    <n v="73"/>
    <n v="1.96"/>
    <n v="5.97"/>
    <n v="6.29"/>
    <n v="136"/>
    <n v="7.2800000000000011"/>
    <x v="37"/>
  </r>
  <r>
    <s v="52749"/>
    <s v="transkgs"/>
    <x v="1"/>
    <x v="2"/>
    <s v="maquilas"/>
    <n v="16760"/>
    <n v="105.09"/>
    <n v="15"/>
    <n v="9"/>
    <n v="73"/>
    <n v="1.44"/>
    <n v="5.97"/>
    <n v="6.27"/>
    <n v="100"/>
    <n v="5.0900000000000034"/>
    <x v="37"/>
  </r>
  <r>
    <s v="52747"/>
    <s v="carvol"/>
    <x v="2"/>
    <x v="0"/>
    <s v="maquilas"/>
    <n v="26980"/>
    <n v="161.07"/>
    <n v="15"/>
    <n v="9"/>
    <n v="73"/>
    <n v="2.21"/>
    <n v="5.97"/>
    <n v="5.97"/>
    <n v="161"/>
    <n v="6.9999999999993179E-2"/>
    <x v="37"/>
  </r>
  <r>
    <s v="52721"/>
    <s v="tanvol"/>
    <x v="2"/>
    <x v="0"/>
    <s v="maquilas"/>
    <n v="26560"/>
    <n v="158.56"/>
    <n v="15"/>
    <n v="9"/>
    <n v="73"/>
    <n v="2.17"/>
    <n v="5.97"/>
    <n v="5.97"/>
    <n v="159"/>
    <n v="-0.43999999999999773"/>
    <x v="37"/>
  </r>
  <r>
    <s v="52746"/>
    <s v="carvol"/>
    <x v="2"/>
    <x v="0"/>
    <s v="maquilas"/>
    <n v="26560"/>
    <n v="158.56"/>
    <n v="15"/>
    <n v="9"/>
    <n v="73"/>
    <n v="2.17"/>
    <n v="5.97"/>
    <n v="5.97"/>
    <n v="159"/>
    <n v="-0.43999999999999773"/>
    <x v="37"/>
  </r>
  <r>
    <s v="52688"/>
    <s v="carvol"/>
    <x v="2"/>
    <x v="0"/>
    <s v="maquilas"/>
    <n v="26000"/>
    <n v="155.22"/>
    <n v="15"/>
    <n v="9"/>
    <n v="73"/>
    <n v="2.13"/>
    <n v="5.97"/>
    <n v="5.97"/>
    <n v="155"/>
    <n v="0.21999999999999886"/>
    <x v="37"/>
  </r>
  <r>
    <s v="52751"/>
    <s v="carvol"/>
    <x v="2"/>
    <x v="0"/>
    <s v="maquilas"/>
    <n v="24620"/>
    <n v="146.97999999999999"/>
    <n v="15"/>
    <n v="9"/>
    <n v="73"/>
    <n v="2.0099999999999998"/>
    <n v="5.97"/>
    <n v="5.97"/>
    <n v="147"/>
    <n v="-2.0000000000010232E-2"/>
    <x v="37"/>
  </r>
  <r>
    <s v="52719"/>
    <s v="carvol"/>
    <x v="2"/>
    <x v="0"/>
    <s v="maquilas"/>
    <n v="23600"/>
    <n v="143.28"/>
    <n v="15"/>
    <n v="9"/>
    <n v="73"/>
    <n v="1.96"/>
    <n v="5.97"/>
    <n v="6.07"/>
    <n v="141"/>
    <n v="2.2800000000000011"/>
    <x v="37"/>
  </r>
  <r>
    <s v="52752"/>
    <s v="carvol"/>
    <x v="2"/>
    <x v="0"/>
    <s v="maquilas"/>
    <n v="14260"/>
    <n v="143.28"/>
    <n v="15"/>
    <n v="9"/>
    <n v="73"/>
    <n v="1.96"/>
    <n v="5.97"/>
    <n v="10.050000000000001"/>
    <n v="85"/>
    <n v="58.28"/>
    <x v="37"/>
  </r>
  <r>
    <s v="52782"/>
    <s v="albiol"/>
    <x v="0"/>
    <x v="0"/>
    <s v="palanquilla / tocho"/>
    <n v="27060"/>
    <n v="236.78"/>
    <n v="18"/>
    <n v="9"/>
    <n v="85"/>
    <n v="2.79"/>
    <n v="9.1"/>
    <n v="8.75"/>
    <n v="246"/>
    <n v="-9.2199999999999989"/>
    <x v="38"/>
  </r>
  <r>
    <s v="52809"/>
    <s v="menchaca"/>
    <x v="0"/>
    <x v="0"/>
    <s v="maquilas"/>
    <n v="24640"/>
    <n v="224.22"/>
    <n v="18"/>
    <n v="9"/>
    <n v="85"/>
    <n v="2.64"/>
    <n v="9.1"/>
    <n v="9.1"/>
    <n v="224"/>
    <n v="0.21999999999999886"/>
    <x v="38"/>
  </r>
  <r>
    <s v="52756"/>
    <s v="transcar"/>
    <x v="0"/>
    <x v="0"/>
    <s v="palanquilla / tocho"/>
    <n v="24460"/>
    <n v="222.59"/>
    <n v="18"/>
    <n v="9"/>
    <n v="85"/>
    <n v="2.62"/>
    <n v="9.1"/>
    <n v="9.1"/>
    <n v="223"/>
    <n v="-0.40999999999999659"/>
    <x v="38"/>
  </r>
  <r>
    <s v="52814"/>
    <s v="torre"/>
    <x v="0"/>
    <x v="0"/>
    <s v="palanquilla / tocho"/>
    <n v="24300"/>
    <n v="237.87"/>
    <n v="18"/>
    <n v="9"/>
    <n v="85"/>
    <n v="2.8"/>
    <n v="9.1"/>
    <n v="9.7899999999999991"/>
    <n v="221"/>
    <n v="16.870000000000005"/>
    <x v="38"/>
  </r>
  <r>
    <s v="52758"/>
    <s v="sastre"/>
    <x v="0"/>
    <x v="0"/>
    <s v="palanquilla / tocho"/>
    <n v="23000"/>
    <n v="218.4"/>
    <n v="18"/>
    <n v="9"/>
    <n v="85"/>
    <n v="2.57"/>
    <n v="9.1"/>
    <n v="9.5"/>
    <n v="209"/>
    <n v="9.4000000000000057"/>
    <x v="38"/>
  </r>
  <r>
    <s v="52807"/>
    <s v="albiol"/>
    <x v="0"/>
    <x v="0"/>
    <s v="palanquilla / tocho"/>
    <n v="14143"/>
    <n v="123.75"/>
    <n v="18"/>
    <n v="9"/>
    <n v="85"/>
    <n v="1.46"/>
    <n v="9.1"/>
    <n v="8.75"/>
    <n v="129"/>
    <n v="-5.25"/>
    <x v="38"/>
  </r>
  <r>
    <s v="52760"/>
    <s v="albiol"/>
    <x v="0"/>
    <x v="0"/>
    <s v="palanquilla / tocho"/>
    <n v="12957"/>
    <n v="113.37"/>
    <n v="18"/>
    <n v="9"/>
    <n v="85"/>
    <n v="1.33"/>
    <n v="9.1"/>
    <n v="8.75"/>
    <n v="118"/>
    <n v="-4.6299999999999955"/>
    <x v="38"/>
  </r>
  <r>
    <s v="52808"/>
    <s v="albiol"/>
    <x v="0"/>
    <x v="0"/>
    <s v="palanquilla / tocho"/>
    <n v="10366"/>
    <n v="90.7"/>
    <n v="18"/>
    <n v="9"/>
    <n v="85"/>
    <n v="1.07"/>
    <n v="9.1"/>
    <n v="8.75"/>
    <n v="94"/>
    <n v="-3.2999999999999972"/>
    <x v="38"/>
  </r>
  <r>
    <s v="52812"/>
    <s v="menchaca"/>
    <x v="0"/>
    <x v="0"/>
    <s v="palanquilla / tocho"/>
    <n v="2300"/>
    <n v="22"/>
    <n v="18"/>
    <n v="9"/>
    <n v="85"/>
    <n v="0.26"/>
    <n v="9.1"/>
    <n v="9.57"/>
    <n v="21"/>
    <n v="1"/>
    <x v="38"/>
  </r>
  <r>
    <s v="52754"/>
    <s v="albiol"/>
    <x v="1"/>
    <x v="1"/>
    <s v="maquilas"/>
    <n v="26940"/>
    <n v="134.69999999999999"/>
    <n v="18"/>
    <n v="9"/>
    <n v="85"/>
    <n v="1.58"/>
    <n v="9.1"/>
    <n v="5"/>
    <n v="245"/>
    <n v="-110.30000000000001"/>
    <x v="38"/>
  </r>
  <r>
    <s v="52753"/>
    <s v="albiol"/>
    <x v="1"/>
    <x v="1"/>
    <s v="maquilas"/>
    <n v="20340"/>
    <n v="101.7"/>
    <n v="18"/>
    <n v="9"/>
    <n v="85"/>
    <n v="1.2"/>
    <n v="9.1"/>
    <n v="5"/>
    <n v="185"/>
    <n v="-83.3"/>
    <x v="38"/>
  </r>
  <r>
    <s v="52757"/>
    <s v="transkgs"/>
    <x v="1"/>
    <x v="2"/>
    <s v="maquilas"/>
    <n v="23979"/>
    <n v="143.28"/>
    <n v="18"/>
    <n v="9"/>
    <n v="73"/>
    <n v="1.96"/>
    <n v="5.97"/>
    <n v="5.98"/>
    <n v="143"/>
    <n v="0.28000000000000114"/>
    <x v="38"/>
  </r>
  <r>
    <s v="52783"/>
    <s v="garces"/>
    <x v="1"/>
    <x v="2"/>
    <s v="maquilas"/>
    <n v="23967"/>
    <n v="143.28"/>
    <n v="18"/>
    <n v="9"/>
    <n v="73"/>
    <n v="1.96"/>
    <n v="5.97"/>
    <n v="5.98"/>
    <n v="143"/>
    <n v="0.28000000000000114"/>
    <x v="38"/>
  </r>
  <r>
    <s v="52759"/>
    <s v="garces"/>
    <x v="1"/>
    <x v="2"/>
    <s v="maquilas"/>
    <n v="23011"/>
    <n v="143.28"/>
    <n v="18"/>
    <n v="9"/>
    <n v="73"/>
    <n v="1.96"/>
    <n v="5.97"/>
    <n v="6.23"/>
    <n v="137"/>
    <n v="6.2800000000000011"/>
    <x v="38"/>
  </r>
  <r>
    <s v="52805"/>
    <s v="albiol"/>
    <x v="2"/>
    <x v="0"/>
    <s v="maquilas"/>
    <n v="27905"/>
    <n v="166.59"/>
    <n v="18"/>
    <n v="9"/>
    <n v="73"/>
    <n v="2.2799999999999998"/>
    <n v="5.97"/>
    <n v="5.97"/>
    <n v="167"/>
    <n v="-0.40999999999999659"/>
    <x v="38"/>
  </r>
  <r>
    <s v="52813"/>
    <s v="carvol"/>
    <x v="2"/>
    <x v="0"/>
    <s v="maquilas"/>
    <n v="26840"/>
    <n v="160.22999999999999"/>
    <n v="18"/>
    <n v="9"/>
    <n v="73"/>
    <n v="2.19"/>
    <n v="5.97"/>
    <n v="5.97"/>
    <n v="160"/>
    <n v="0.22999999999998977"/>
    <x v="38"/>
  </r>
  <r>
    <s v="52811"/>
    <s v="carvol"/>
    <x v="2"/>
    <x v="0"/>
    <s v="maquilas"/>
    <n v="25780"/>
    <n v="153.91"/>
    <n v="18"/>
    <n v="9"/>
    <n v="73"/>
    <n v="2.11"/>
    <n v="5.97"/>
    <n v="5.97"/>
    <n v="154"/>
    <n v="-9.0000000000003411E-2"/>
    <x v="38"/>
  </r>
  <r>
    <s v="52806"/>
    <s v="carvol"/>
    <x v="2"/>
    <x v="0"/>
    <s v="maquilas"/>
    <n v="24640"/>
    <n v="147.1"/>
    <n v="18"/>
    <n v="9"/>
    <n v="73"/>
    <n v="2.02"/>
    <n v="5.97"/>
    <n v="5.97"/>
    <n v="147"/>
    <n v="9.9999999999994316E-2"/>
    <x v="38"/>
  </r>
  <r>
    <s v="52804"/>
    <s v="carvol"/>
    <x v="2"/>
    <x v="0"/>
    <s v="maquilas"/>
    <n v="23020"/>
    <n v="143.28"/>
    <n v="18"/>
    <n v="9"/>
    <n v="73"/>
    <n v="1.96"/>
    <n v="5.97"/>
    <n v="6.22"/>
    <n v="137"/>
    <n v="6.2800000000000011"/>
    <x v="38"/>
  </r>
  <r>
    <s v="52763"/>
    <s v="carvol"/>
    <x v="2"/>
    <x v="0"/>
    <s v="maquilas"/>
    <n v="22160"/>
    <n v="143.28"/>
    <n v="18"/>
    <n v="9"/>
    <n v="73"/>
    <n v="1.96"/>
    <n v="5.97"/>
    <n v="6.47"/>
    <n v="132"/>
    <n v="11.280000000000001"/>
    <x v="38"/>
  </r>
  <r>
    <s v="52832"/>
    <s v="albiol"/>
    <x v="0"/>
    <x v="0"/>
    <s v="palanquilla / tocho"/>
    <n v="28600"/>
    <n v="250.25"/>
    <n v="19"/>
    <n v="9"/>
    <n v="85"/>
    <n v="2.94"/>
    <n v="9.1"/>
    <n v="8.75"/>
    <n v="260"/>
    <n v="-9.75"/>
    <x v="39"/>
  </r>
  <r>
    <s v="52834"/>
    <s v="albiol"/>
    <x v="0"/>
    <x v="0"/>
    <s v="palanquilla / tocho"/>
    <n v="26540"/>
    <n v="232.23"/>
    <n v="19"/>
    <n v="9"/>
    <n v="85"/>
    <n v="2.73"/>
    <n v="9.1"/>
    <n v="8.75"/>
    <n v="242"/>
    <n v="-9.7700000000000102"/>
    <x v="39"/>
  </r>
  <r>
    <s v="52856"/>
    <s v="menchaca"/>
    <x v="0"/>
    <x v="0"/>
    <s v="palanquilla / tocho"/>
    <n v="24320"/>
    <n v="221.31"/>
    <n v="19"/>
    <n v="9"/>
    <n v="85"/>
    <n v="2.6"/>
    <n v="9.1"/>
    <n v="9.1"/>
    <n v="221"/>
    <n v="0.31000000000000227"/>
    <x v="39"/>
  </r>
  <r>
    <s v="52819"/>
    <s v="menchaca"/>
    <x v="0"/>
    <x v="0"/>
    <s v="palanquilla / tocho"/>
    <n v="24260"/>
    <n v="220.77"/>
    <n v="19"/>
    <n v="9"/>
    <n v="85"/>
    <n v="2.6"/>
    <n v="9.1"/>
    <n v="9.1"/>
    <n v="221"/>
    <n v="-0.22999999999998977"/>
    <x v="39"/>
  </r>
  <r>
    <s v="52873"/>
    <s v="transcar"/>
    <x v="0"/>
    <x v="0"/>
    <s v="palanquilla / tocho"/>
    <n v="24260"/>
    <n v="220.77"/>
    <n v="19"/>
    <n v="9"/>
    <n v="85"/>
    <n v="2.6"/>
    <n v="9.1"/>
    <n v="9.1"/>
    <n v="221"/>
    <n v="-0.22999999999998977"/>
    <x v="39"/>
  </r>
  <r>
    <s v="52874"/>
    <s v="menchaca"/>
    <x v="0"/>
    <x v="0"/>
    <s v="palanquilla / tocho"/>
    <n v="23905"/>
    <n v="218.4"/>
    <n v="19"/>
    <n v="9"/>
    <n v="85"/>
    <n v="2.57"/>
    <n v="9.1"/>
    <n v="9.14"/>
    <n v="218"/>
    <n v="0.40000000000000568"/>
    <x v="39"/>
  </r>
  <r>
    <s v="52850"/>
    <s v="torre"/>
    <x v="0"/>
    <x v="0"/>
    <s v="palanquilla / tocho"/>
    <n v="22955"/>
    <n v="238.24"/>
    <n v="19"/>
    <n v="9"/>
    <n v="85"/>
    <n v="2.8"/>
    <n v="9.1"/>
    <n v="10.38"/>
    <n v="209"/>
    <n v="29.240000000000009"/>
    <x v="39"/>
  </r>
  <r>
    <s v="52815"/>
    <s v="albiol"/>
    <x v="1"/>
    <x v="1"/>
    <s v="maquilas"/>
    <n v="24560"/>
    <n v="122.8"/>
    <n v="19"/>
    <n v="9"/>
    <n v="85"/>
    <n v="1.44"/>
    <n v="9.1"/>
    <n v="5"/>
    <n v="223"/>
    <n v="-100.2"/>
    <x v="39"/>
  </r>
  <r>
    <s v="52851"/>
    <s v="carvol"/>
    <x v="2"/>
    <x v="0"/>
    <s v="maquilas"/>
    <n v="26140"/>
    <n v="156.06"/>
    <n v="19"/>
    <n v="9"/>
    <n v="73"/>
    <n v="2.14"/>
    <n v="5.97"/>
    <n v="5.97"/>
    <n v="156"/>
    <n v="6.0000000000002274E-2"/>
    <x v="39"/>
  </r>
  <r>
    <s v="52854"/>
    <s v="carvol"/>
    <x v="2"/>
    <x v="0"/>
    <s v="maquilas"/>
    <n v="25660"/>
    <n v="153.19"/>
    <n v="19"/>
    <n v="9"/>
    <n v="73"/>
    <n v="2.1"/>
    <n v="5.97"/>
    <n v="5.97"/>
    <n v="153"/>
    <n v="0.18999999999999773"/>
    <x v="39"/>
  </r>
  <r>
    <s v="52901"/>
    <s v="carvol"/>
    <x v="2"/>
    <x v="0"/>
    <s v="maquilas"/>
    <n v="26760"/>
    <n v="159.76"/>
    <n v="20"/>
    <n v="9"/>
    <n v="73"/>
    <n v="2.19"/>
    <n v="5.97"/>
    <n v="5.97"/>
    <n v="160"/>
    <n v="-0.24000000000000909"/>
    <x v="40"/>
  </r>
  <r>
    <s v="52910"/>
    <s v="tanvol"/>
    <x v="2"/>
    <x v="0"/>
    <s v="maquilas"/>
    <n v="24460"/>
    <n v="146.03"/>
    <n v="20"/>
    <n v="9"/>
    <n v="73"/>
    <n v="2"/>
    <n v="5.97"/>
    <n v="5.97"/>
    <n v="146"/>
    <n v="3.0000000000001137E-2"/>
    <x v="40"/>
  </r>
  <r>
    <s v="52909"/>
    <s v="carvol"/>
    <x v="2"/>
    <x v="0"/>
    <s v="maquilas"/>
    <n v="22180"/>
    <n v="143.28"/>
    <n v="20"/>
    <n v="9"/>
    <n v="73"/>
    <n v="1.96"/>
    <n v="5.97"/>
    <n v="6.46"/>
    <n v="132"/>
    <n v="11.280000000000001"/>
    <x v="40"/>
  </r>
  <r>
    <s v="52914"/>
    <s v="transkgs"/>
    <x v="1"/>
    <x v="2"/>
    <s v="maquilas"/>
    <n v="24540"/>
    <n v="146.5"/>
    <n v="21"/>
    <n v="9"/>
    <n v="73"/>
    <n v="2.0099999999999998"/>
    <n v="5.97"/>
    <n v="5.97"/>
    <n v="147"/>
    <n v="-0.5"/>
    <x v="41"/>
  </r>
  <r>
    <s v="52932"/>
    <s v="carvol"/>
    <x v="2"/>
    <x v="0"/>
    <s v="maquilas"/>
    <n v="26120"/>
    <n v="155.94"/>
    <n v="21"/>
    <n v="9"/>
    <n v="73"/>
    <n v="2.14"/>
    <n v="5.97"/>
    <n v="5.97"/>
    <n v="156"/>
    <n v="-6.0000000000002274E-2"/>
    <x v="41"/>
  </r>
  <r>
    <s v="52933"/>
    <s v="carvol"/>
    <x v="2"/>
    <x v="0"/>
    <s v="maquilas"/>
    <n v="25500"/>
    <n v="152.24"/>
    <n v="21"/>
    <n v="9"/>
    <n v="73"/>
    <n v="2.09"/>
    <n v="5.97"/>
    <n v="5.97"/>
    <n v="152"/>
    <n v="0.24000000000000909"/>
    <x v="41"/>
  </r>
  <r>
    <s v="52931"/>
    <s v="transkgs"/>
    <x v="2"/>
    <x v="0"/>
    <s v="maquilas"/>
    <n v="23060"/>
    <n v="114.63"/>
    <n v="21"/>
    <n v="9"/>
    <n v="73"/>
    <n v="1.57"/>
    <n v="5.97"/>
    <n v="4.97"/>
    <n v="138"/>
    <n v="-23.370000000000005"/>
    <x v="41"/>
  </r>
  <r>
    <s v="52939"/>
    <s v="albiol"/>
    <x v="0"/>
    <x v="0"/>
    <s v="palanquilla / tocho"/>
    <n v="27480"/>
    <n v="240.45"/>
    <n v="22"/>
    <n v="9"/>
    <n v="85"/>
    <n v="2.83"/>
    <n v="9.1"/>
    <n v="8.75"/>
    <n v="250"/>
    <n v="-9.5500000000000114"/>
    <x v="42"/>
  </r>
  <r>
    <s v="52940"/>
    <s v="albiol"/>
    <x v="0"/>
    <x v="0"/>
    <s v="palanquilla / tocho"/>
    <n v="27440"/>
    <n v="240.1"/>
    <n v="22"/>
    <n v="9"/>
    <n v="85"/>
    <n v="2.82"/>
    <n v="9.1"/>
    <n v="8.75"/>
    <n v="250"/>
    <n v="-9.9000000000000057"/>
    <x v="42"/>
  </r>
  <r>
    <s v="52984"/>
    <s v="garces"/>
    <x v="1"/>
    <x v="2"/>
    <s v="maquilas"/>
    <n v="23819"/>
    <n v="143.28"/>
    <n v="22"/>
    <n v="9"/>
    <n v="73"/>
    <n v="1.96"/>
    <n v="5.97"/>
    <n v="6.02"/>
    <n v="142"/>
    <n v="1.2800000000000011"/>
    <x v="42"/>
  </r>
  <r>
    <s v="52951"/>
    <s v="garces"/>
    <x v="1"/>
    <x v="2"/>
    <s v="maquilas"/>
    <n v="23680"/>
    <n v="143.28"/>
    <n v="22"/>
    <n v="9"/>
    <n v="73"/>
    <n v="1.96"/>
    <n v="5.97"/>
    <n v="6.05"/>
    <n v="141"/>
    <n v="2.2800000000000011"/>
    <x v="42"/>
  </r>
  <r>
    <s v="52981"/>
    <s v="transkgs"/>
    <x v="1"/>
    <x v="2"/>
    <s v="maquilas"/>
    <n v="23500"/>
    <n v="143.28"/>
    <n v="22"/>
    <n v="9"/>
    <n v="73"/>
    <n v="1.96"/>
    <n v="5.97"/>
    <n v="6.1"/>
    <n v="140"/>
    <n v="3.2800000000000011"/>
    <x v="42"/>
  </r>
  <r>
    <s v="52949"/>
    <s v="transkgs"/>
    <x v="1"/>
    <x v="2"/>
    <s v="maquilas"/>
    <n v="21660"/>
    <n v="143.28"/>
    <n v="22"/>
    <n v="9"/>
    <n v="73"/>
    <n v="1.96"/>
    <n v="5.97"/>
    <n v="6.61"/>
    <n v="129"/>
    <n v="14.280000000000001"/>
    <x v="42"/>
  </r>
  <r>
    <s v="52990"/>
    <s v="transkgs"/>
    <x v="2"/>
    <x v="0"/>
    <s v="maquilas"/>
    <n v="26820"/>
    <n v="160.12"/>
    <n v="22"/>
    <n v="9"/>
    <n v="73"/>
    <n v="2.19"/>
    <n v="5.97"/>
    <n v="5.97"/>
    <n v="160"/>
    <n v="0.12000000000000455"/>
    <x v="42"/>
  </r>
  <r>
    <s v="52950"/>
    <s v="tanvol"/>
    <x v="2"/>
    <x v="0"/>
    <s v="maquilas"/>
    <n v="24420"/>
    <n v="116.63"/>
    <n v="22"/>
    <n v="9"/>
    <n v="73"/>
    <n v="1.6"/>
    <n v="5.97"/>
    <n v="4.78"/>
    <n v="146"/>
    <n v="-29.370000000000005"/>
    <x v="42"/>
  </r>
  <r>
    <s v="52991"/>
    <s v="garces"/>
    <x v="2"/>
    <x v="0"/>
    <s v="maquilas"/>
    <n v="19340"/>
    <n v="115.46"/>
    <n v="22"/>
    <n v="9"/>
    <n v="73"/>
    <n v="1.58"/>
    <n v="5.97"/>
    <n v="5.97"/>
    <n v="115"/>
    <n v="0.45999999999999375"/>
    <x v="42"/>
  </r>
  <r>
    <s v="52982"/>
    <s v="transkgs"/>
    <x v="2"/>
    <x v="0"/>
    <s v="maquilas"/>
    <n v="16726"/>
    <n v="114.63"/>
    <n v="22"/>
    <n v="9"/>
    <n v="73"/>
    <n v="1.57"/>
    <n v="5.97"/>
    <n v="6.85"/>
    <n v="100"/>
    <n v="14.629999999999995"/>
    <x v="42"/>
  </r>
  <r>
    <s v="52983"/>
    <s v="garces"/>
    <x v="2"/>
    <x v="0"/>
    <s v="maquilas"/>
    <n v="15326"/>
    <n v="114.62"/>
    <n v="22"/>
    <n v="9"/>
    <n v="73"/>
    <n v="1.57"/>
    <n v="5.97"/>
    <n v="7.48"/>
    <n v="91"/>
    <n v="23.620000000000005"/>
    <x v="42"/>
  </r>
  <r>
    <s v="52993"/>
    <s v="albiol"/>
    <x v="0"/>
    <x v="0"/>
    <s v="palanquilla / tocho"/>
    <n v="27080"/>
    <n v="236.95"/>
    <n v="25"/>
    <n v="9"/>
    <n v="85"/>
    <n v="2.79"/>
    <n v="9.1"/>
    <n v="8.75"/>
    <n v="246"/>
    <n v="-9.0500000000000114"/>
    <x v="43"/>
  </r>
  <r>
    <s v="52994"/>
    <s v="albiol"/>
    <x v="0"/>
    <x v="0"/>
    <s v="palanquilla / tocho"/>
    <n v="26540"/>
    <n v="232.23"/>
    <n v="25"/>
    <n v="9"/>
    <n v="85"/>
    <n v="2.73"/>
    <n v="9.1"/>
    <n v="8.75"/>
    <n v="242"/>
    <n v="-9.7700000000000102"/>
    <x v="43"/>
  </r>
  <r>
    <s v="53036"/>
    <s v="menchaca"/>
    <x v="0"/>
    <x v="0"/>
    <s v="palanquilla / tocho"/>
    <n v="24020"/>
    <n v="218.58"/>
    <n v="25"/>
    <n v="9"/>
    <n v="85"/>
    <n v="2.57"/>
    <n v="9.1"/>
    <n v="9.1"/>
    <n v="219"/>
    <n v="-0.41999999999998749"/>
    <x v="43"/>
  </r>
  <r>
    <s v="52992"/>
    <s v="torre"/>
    <x v="0"/>
    <x v="0"/>
    <s v="palanquilla / tocho"/>
    <n v="19780"/>
    <n v="180"/>
    <n v="25"/>
    <n v="9"/>
    <n v="85"/>
    <n v="2.12"/>
    <n v="9.1"/>
    <n v="9.1"/>
    <n v="180"/>
    <n v="0"/>
    <x v="43"/>
  </r>
  <r>
    <s v="52996"/>
    <s v="carvol"/>
    <x v="2"/>
    <x v="0"/>
    <s v="maquilas"/>
    <n v="22840"/>
    <n v="143.28"/>
    <n v="25"/>
    <n v="9"/>
    <n v="73"/>
    <n v="1.96"/>
    <n v="5.97"/>
    <n v="6.27"/>
    <n v="136"/>
    <n v="7.2800000000000011"/>
    <x v="43"/>
  </r>
  <r>
    <s v="52998"/>
    <s v="carvol"/>
    <x v="2"/>
    <x v="0"/>
    <s v="maquilas"/>
    <n v="22620"/>
    <n v="143.28"/>
    <n v="25"/>
    <n v="9"/>
    <n v="73"/>
    <n v="1.96"/>
    <n v="5.97"/>
    <n v="6.33"/>
    <n v="135"/>
    <n v="8.2800000000000011"/>
    <x v="43"/>
  </r>
  <r>
    <s v="53076"/>
    <s v="albiol"/>
    <x v="0"/>
    <x v="0"/>
    <s v="palanquilla / tocho"/>
    <n v="27980"/>
    <n v="244.83"/>
    <n v="26"/>
    <n v="9"/>
    <n v="85"/>
    <n v="2.88"/>
    <n v="9.1"/>
    <n v="8.75"/>
    <n v="255"/>
    <n v="-10.169999999999987"/>
    <x v="44"/>
  </r>
  <r>
    <s v="53074"/>
    <s v="albiol"/>
    <x v="0"/>
    <x v="0"/>
    <s v="palanquilla / tocho"/>
    <n v="27660"/>
    <n v="242.03"/>
    <n v="26"/>
    <n v="9"/>
    <n v="85"/>
    <n v="2.85"/>
    <n v="9.1"/>
    <n v="8.75"/>
    <n v="252"/>
    <n v="-9.9699999999999989"/>
    <x v="44"/>
  </r>
  <r>
    <s v="53037"/>
    <s v="transcar"/>
    <x v="0"/>
    <x v="0"/>
    <s v="palanquilla / tocho"/>
    <n v="25240"/>
    <n v="229.68"/>
    <n v="26"/>
    <n v="9"/>
    <n v="85"/>
    <n v="2.7"/>
    <n v="9.1"/>
    <n v="9.1"/>
    <n v="230"/>
    <n v="-0.31999999999999318"/>
    <x v="44"/>
  </r>
  <r>
    <s v="53068"/>
    <s v="transcar"/>
    <x v="0"/>
    <x v="0"/>
    <s v="palanquilla / tocho"/>
    <n v="25120"/>
    <n v="228.59"/>
    <n v="26"/>
    <n v="9"/>
    <n v="85"/>
    <n v="2.69"/>
    <n v="9.1"/>
    <n v="9.1"/>
    <n v="229"/>
    <n v="-0.40999999999999659"/>
    <x v="44"/>
  </r>
  <r>
    <s v="53123"/>
    <s v="transcar"/>
    <x v="0"/>
    <x v="0"/>
    <s v="palanquilla / tocho"/>
    <n v="25060"/>
    <n v="228.05"/>
    <n v="26"/>
    <n v="9"/>
    <n v="85"/>
    <n v="2.68"/>
    <n v="9.1"/>
    <n v="9.1"/>
    <n v="228"/>
    <n v="5.0000000000011369E-2"/>
    <x v="44"/>
  </r>
  <r>
    <s v="53122"/>
    <s v="menchaca"/>
    <x v="0"/>
    <x v="0"/>
    <s v="palanquilla / tocho"/>
    <n v="24820"/>
    <n v="225.86"/>
    <n v="26"/>
    <n v="9"/>
    <n v="85"/>
    <n v="2.66"/>
    <n v="9.1"/>
    <n v="9.1"/>
    <n v="226"/>
    <n v="-0.13999999999998636"/>
    <x v="44"/>
  </r>
  <r>
    <s v="53071"/>
    <s v="menchaca"/>
    <x v="0"/>
    <x v="0"/>
    <s v="palanquilla / tocho"/>
    <n v="24255"/>
    <n v="220.72"/>
    <n v="26"/>
    <n v="9"/>
    <n v="85"/>
    <n v="2.6"/>
    <n v="9.1"/>
    <n v="9.1"/>
    <n v="221"/>
    <n v="-0.28000000000000114"/>
    <x v="44"/>
  </r>
  <r>
    <s v="53118"/>
    <s v="menchaca"/>
    <x v="0"/>
    <x v="0"/>
    <s v="palanquilla / tocho"/>
    <n v="22820"/>
    <n v="218.4"/>
    <n v="26"/>
    <n v="9"/>
    <n v="85"/>
    <n v="2.57"/>
    <n v="9.1"/>
    <n v="9.57"/>
    <n v="208"/>
    <n v="10.400000000000006"/>
    <x v="44"/>
  </r>
  <r>
    <s v="53077"/>
    <s v="trankim"/>
    <x v="2"/>
    <x v="0"/>
    <s v="maquilas"/>
    <n v="25900"/>
    <n v="154.62"/>
    <n v="26"/>
    <n v="9"/>
    <n v="73"/>
    <n v="2.12"/>
    <n v="5.97"/>
    <n v="5.97"/>
    <n v="155"/>
    <n v="-0.37999999999999545"/>
    <x v="44"/>
  </r>
  <r>
    <s v="53117"/>
    <s v="carvol"/>
    <x v="2"/>
    <x v="0"/>
    <s v="maquilas"/>
    <n v="24780"/>
    <n v="147.94"/>
    <n v="26"/>
    <n v="9"/>
    <n v="73"/>
    <n v="2.0299999999999998"/>
    <n v="5.97"/>
    <n v="5.97"/>
    <n v="148"/>
    <n v="-6.0000000000002274E-2"/>
    <x v="44"/>
  </r>
  <r>
    <s v="53075"/>
    <s v="carvol"/>
    <x v="2"/>
    <x v="0"/>
    <s v="maquilas"/>
    <n v="24750"/>
    <n v="147.76"/>
    <n v="26"/>
    <n v="9"/>
    <n v="73"/>
    <n v="2.02"/>
    <n v="5.97"/>
    <n v="5.97"/>
    <n v="148"/>
    <n v="-0.24000000000000909"/>
    <x v="44"/>
  </r>
  <r>
    <s v="53144"/>
    <s v="albiol"/>
    <x v="0"/>
    <x v="0"/>
    <s v="palanquilla / tocho"/>
    <n v="27780"/>
    <n v="243.08"/>
    <n v="27"/>
    <n v="9"/>
    <n v="85"/>
    <n v="2.86"/>
    <n v="9.1"/>
    <n v="8.75"/>
    <n v="253"/>
    <n v="-9.9199999999999875"/>
    <x v="45"/>
  </r>
  <r>
    <s v="53142"/>
    <s v="albiol"/>
    <x v="0"/>
    <x v="0"/>
    <s v="palanquilla / tocho"/>
    <n v="27520"/>
    <n v="240.8"/>
    <n v="27"/>
    <n v="9"/>
    <n v="85"/>
    <n v="2.83"/>
    <n v="9.1"/>
    <n v="8.75"/>
    <n v="250"/>
    <n v="-9.1999999999999886"/>
    <x v="45"/>
  </r>
  <r>
    <s v="53181"/>
    <s v="torre"/>
    <x v="0"/>
    <x v="0"/>
    <s v="palanquilla / tocho"/>
    <n v="25840"/>
    <n v="235.14"/>
    <n v="27"/>
    <n v="9"/>
    <n v="85"/>
    <n v="2.77"/>
    <n v="9.1"/>
    <n v="9.1"/>
    <n v="235"/>
    <n v="0.13999999999998636"/>
    <x v="45"/>
  </r>
  <r>
    <s v="53176"/>
    <s v="menchaca"/>
    <x v="0"/>
    <x v="0"/>
    <s v="palanquilla / tocho"/>
    <n v="24769"/>
    <n v="225.4"/>
    <n v="27"/>
    <n v="9"/>
    <n v="85"/>
    <n v="2.65"/>
    <n v="9.1"/>
    <n v="9.1"/>
    <n v="225"/>
    <n v="0.40000000000000568"/>
    <x v="45"/>
  </r>
  <r>
    <s v="53177"/>
    <s v="sastre"/>
    <x v="0"/>
    <x v="0"/>
    <s v="palanquilla / tocho"/>
    <n v="23600"/>
    <n v="218.4"/>
    <n v="27"/>
    <n v="9"/>
    <n v="85"/>
    <n v="2.57"/>
    <n v="9.1"/>
    <n v="9.25"/>
    <n v="215"/>
    <n v="3.4000000000000057"/>
    <x v="45"/>
  </r>
  <r>
    <s v="53138"/>
    <s v="transcar"/>
    <x v="0"/>
    <x v="0"/>
    <s v="palanquilla / tocho"/>
    <n v="22580"/>
    <n v="218.4"/>
    <n v="27"/>
    <n v="9"/>
    <n v="85"/>
    <n v="2.57"/>
    <n v="9.1"/>
    <n v="9.67"/>
    <n v="205"/>
    <n v="13.400000000000006"/>
    <x v="45"/>
  </r>
  <r>
    <s v="53151"/>
    <s v="transcar"/>
    <x v="0"/>
    <x v="0"/>
    <s v="palanquilla / tocho"/>
    <n v="15438"/>
    <n v="218.4"/>
    <n v="27"/>
    <n v="9"/>
    <n v="85"/>
    <n v="2.57"/>
    <n v="9.1"/>
    <n v="14.15"/>
    <n v="140"/>
    <n v="78.400000000000006"/>
    <x v="45"/>
  </r>
  <r>
    <s v="53153"/>
    <s v="carvol"/>
    <x v="2"/>
    <x v="0"/>
    <s v="maquilas"/>
    <n v="26640"/>
    <n v="159.04"/>
    <n v="27"/>
    <n v="9"/>
    <n v="73"/>
    <n v="2.1800000000000002"/>
    <n v="5.97"/>
    <n v="5.97"/>
    <n v="159"/>
    <n v="3.9999999999992042E-2"/>
    <x v="45"/>
  </r>
  <r>
    <s v="53143"/>
    <s v="carvol"/>
    <x v="2"/>
    <x v="0"/>
    <s v="maquilas"/>
    <n v="24860"/>
    <n v="148.41"/>
    <n v="27"/>
    <n v="9"/>
    <n v="73"/>
    <n v="2.0299999999999998"/>
    <n v="5.97"/>
    <n v="5.97"/>
    <n v="148"/>
    <n v="0.40999999999999659"/>
    <x v="45"/>
  </r>
  <r>
    <s v="53140"/>
    <s v="trankim"/>
    <x v="2"/>
    <x v="0"/>
    <s v="maquilas"/>
    <n v="21520"/>
    <n v="143.28"/>
    <n v="27"/>
    <n v="9"/>
    <n v="73"/>
    <n v="1.96"/>
    <n v="5.97"/>
    <n v="6.66"/>
    <n v="128"/>
    <n v="15.280000000000001"/>
    <x v="45"/>
  </r>
  <r>
    <s v="53139"/>
    <s v="carvol"/>
    <x v="2"/>
    <x v="0"/>
    <s v="maquilas"/>
    <n v="20280"/>
    <n v="143.28"/>
    <n v="27"/>
    <n v="9"/>
    <n v="73"/>
    <n v="1.96"/>
    <n v="5.97"/>
    <n v="7.07"/>
    <n v="121"/>
    <n v="22.28"/>
    <x v="45"/>
  </r>
  <r>
    <s v="53216"/>
    <s v="albiol"/>
    <x v="0"/>
    <x v="0"/>
    <s v="palanquilla / tocho"/>
    <n v="27560"/>
    <n v="241.15"/>
    <n v="28"/>
    <n v="9"/>
    <n v="85"/>
    <n v="2.84"/>
    <n v="9.1"/>
    <n v="8.75"/>
    <n v="251"/>
    <n v="-9.8499999999999943"/>
    <x v="46"/>
  </r>
  <r>
    <s v="53215"/>
    <s v="albiol"/>
    <x v="0"/>
    <x v="0"/>
    <s v="palanquilla / tocho"/>
    <n v="26580"/>
    <n v="232.58"/>
    <n v="28"/>
    <n v="9"/>
    <n v="85"/>
    <n v="2.74"/>
    <n v="9.1"/>
    <n v="8.75"/>
    <n v="242"/>
    <n v="-9.4199999999999875"/>
    <x v="46"/>
  </r>
  <r>
    <s v="53213"/>
    <s v="transcar"/>
    <x v="0"/>
    <x v="0"/>
    <s v="palanquilla / tocho"/>
    <n v="24200"/>
    <n v="220.22"/>
    <n v="28"/>
    <n v="9"/>
    <n v="85"/>
    <n v="2.59"/>
    <n v="9.1"/>
    <n v="9.1"/>
    <n v="220"/>
    <n v="0.21999999999999886"/>
    <x v="46"/>
  </r>
  <r>
    <s v="53217"/>
    <s v="torre"/>
    <x v="0"/>
    <x v="0"/>
    <s v="palanquilla / tocho"/>
    <n v="24140"/>
    <n v="219.67"/>
    <n v="28"/>
    <n v="9"/>
    <n v="85"/>
    <n v="2.58"/>
    <n v="9.1"/>
    <n v="9.1"/>
    <n v="220"/>
    <n v="-0.33000000000001251"/>
    <x v="46"/>
  </r>
  <r>
    <s v="53214"/>
    <s v="trankim"/>
    <x v="2"/>
    <x v="0"/>
    <s v="maquilas"/>
    <n v="21020"/>
    <n v="143.28"/>
    <n v="28"/>
    <n v="9"/>
    <n v="73"/>
    <n v="1.96"/>
    <n v="5.97"/>
    <n v="6.82"/>
    <n v="125"/>
    <n v="18.28"/>
    <x v="46"/>
  </r>
  <r>
    <s v="53236"/>
    <s v="albiol"/>
    <x v="0"/>
    <x v="0"/>
    <s v="palanquilla / tocho"/>
    <n v="26960"/>
    <n v="235.9"/>
    <n v="29"/>
    <n v="9"/>
    <n v="85"/>
    <n v="2.78"/>
    <n v="9.1"/>
    <n v="8.75"/>
    <n v="245"/>
    <n v="-9.0999999999999943"/>
    <x v="47"/>
  </r>
  <r>
    <s v="53237"/>
    <s v="albiol"/>
    <x v="0"/>
    <x v="0"/>
    <s v="palanquilla / tocho"/>
    <n v="26840"/>
    <n v="234.85"/>
    <n v="29"/>
    <n v="9"/>
    <n v="85"/>
    <n v="2.76"/>
    <n v="9.1"/>
    <n v="8.75"/>
    <n v="244"/>
    <n v="-9.1500000000000057"/>
    <x v="47"/>
  </r>
  <r>
    <s v="53262"/>
    <s v="torre"/>
    <x v="0"/>
    <x v="0"/>
    <s v="palanquilla / tocho"/>
    <n v="24760"/>
    <n v="225.32"/>
    <n v="29"/>
    <n v="9"/>
    <n v="85"/>
    <n v="2.65"/>
    <n v="9.1"/>
    <n v="9.1"/>
    <n v="225"/>
    <n v="0.31999999999999318"/>
    <x v="47"/>
  </r>
  <r>
    <s v="53261"/>
    <s v="sastre"/>
    <x v="0"/>
    <x v="0"/>
    <s v="palanquilla / tocho"/>
    <n v="24740"/>
    <n v="225.13"/>
    <n v="29"/>
    <n v="9"/>
    <n v="85"/>
    <n v="2.65"/>
    <n v="9.1"/>
    <n v="9.1"/>
    <n v="225"/>
    <n v="0.12999999999999545"/>
    <x v="47"/>
  </r>
  <r>
    <s v="53235"/>
    <s v="transcar"/>
    <x v="0"/>
    <x v="0"/>
    <s v="palanquilla / tocho"/>
    <n v="23920"/>
    <n v="218.4"/>
    <n v="29"/>
    <n v="9"/>
    <n v="85"/>
    <n v="2.57"/>
    <n v="9.1"/>
    <n v="9.1300000000000008"/>
    <n v="218"/>
    <n v="0.40000000000000568"/>
    <x v="47"/>
  </r>
  <r>
    <s v="53287"/>
    <s v="transcar"/>
    <x v="0"/>
    <x v="0"/>
    <s v="palanquilla / tocho"/>
    <n v="5045"/>
    <n v="52.57"/>
    <n v="29"/>
    <n v="9"/>
    <n v="85"/>
    <n v="0.62"/>
    <n v="9.1"/>
    <n v="10.42"/>
    <n v="46"/>
    <n v="6.57"/>
    <x v="47"/>
  </r>
  <r>
    <s v="53263"/>
    <s v="transkgs"/>
    <x v="1"/>
    <x v="2"/>
    <s v="maquilas"/>
    <n v="26020"/>
    <n v="155.34"/>
    <n v="29"/>
    <n v="9"/>
    <n v="73"/>
    <n v="2.13"/>
    <n v="5.97"/>
    <n v="5.97"/>
    <n v="155"/>
    <n v="0.34000000000000341"/>
    <x v="47"/>
  </r>
  <r>
    <s v="53288"/>
    <s v="garces"/>
    <x v="1"/>
    <x v="2"/>
    <s v="maquilas"/>
    <n v="23252"/>
    <n v="143.28"/>
    <n v="29"/>
    <n v="9"/>
    <n v="73"/>
    <n v="1.96"/>
    <n v="5.97"/>
    <n v="6.16"/>
    <n v="139"/>
    <n v="4.2800000000000011"/>
    <x v="47"/>
  </r>
  <r>
    <s v="53290"/>
    <s v="transkgs"/>
    <x v="1"/>
    <x v="2"/>
    <s v="maquilas"/>
    <n v="19985"/>
    <n v="143.28"/>
    <n v="29"/>
    <n v="9"/>
    <n v="73"/>
    <n v="1.96"/>
    <n v="5.97"/>
    <n v="7.17"/>
    <n v="119"/>
    <n v="24.28"/>
    <x v="47"/>
  </r>
  <r>
    <s v="53328"/>
    <s v="albiol"/>
    <x v="0"/>
    <x v="0"/>
    <s v="palanquilla / tocho"/>
    <n v="25840"/>
    <n v="226.1"/>
    <n v="2"/>
    <n v="10"/>
    <n v="85"/>
    <n v="2.66"/>
    <n v="9.1"/>
    <n v="8.75"/>
    <n v="235"/>
    <n v="-8.9000000000000057"/>
    <x v="48"/>
  </r>
  <r>
    <s v="53329"/>
    <s v="albiol"/>
    <x v="0"/>
    <x v="0"/>
    <s v="palanquilla / tocho"/>
    <n v="25620"/>
    <n v="224.18"/>
    <n v="2"/>
    <n v="10"/>
    <n v="85"/>
    <n v="2.64"/>
    <n v="9.1"/>
    <n v="8.75"/>
    <n v="233"/>
    <n v="-8.8199999999999932"/>
    <x v="48"/>
  </r>
  <r>
    <s v="53330"/>
    <s v="transcar"/>
    <x v="0"/>
    <x v="0"/>
    <s v="palanquilla / tocho"/>
    <n v="23440"/>
    <n v="218.4"/>
    <n v="2"/>
    <n v="10"/>
    <n v="85"/>
    <n v="2.57"/>
    <n v="9.1"/>
    <n v="9.32"/>
    <n v="213"/>
    <n v="5.4000000000000057"/>
    <x v="48"/>
  </r>
  <r>
    <s v="53291"/>
    <s v="carvol"/>
    <x v="2"/>
    <x v="0"/>
    <s v="maquilas"/>
    <n v="25280"/>
    <n v="150.91999999999999"/>
    <n v="2"/>
    <n v="10"/>
    <n v="73"/>
    <n v="2.0699999999999998"/>
    <n v="5.97"/>
    <n v="5.97"/>
    <n v="151"/>
    <n v="-8.0000000000012506E-2"/>
    <x v="48"/>
  </r>
  <r>
    <s v="53382"/>
    <s v="albiol"/>
    <x v="0"/>
    <x v="0"/>
    <s v="palanquilla / tocho"/>
    <n v="27980"/>
    <n v="244.83"/>
    <n v="3"/>
    <n v="10"/>
    <n v="85"/>
    <n v="2.88"/>
    <n v="9.1"/>
    <n v="8.75"/>
    <n v="255"/>
    <n v="-10.169999999999987"/>
    <x v="49"/>
  </r>
  <r>
    <s v="53360"/>
    <s v="menchaca"/>
    <x v="0"/>
    <x v="0"/>
    <s v="palanquilla / tocho"/>
    <n v="24760"/>
    <n v="225.32"/>
    <n v="3"/>
    <n v="10"/>
    <n v="85"/>
    <n v="2.65"/>
    <n v="9.1"/>
    <n v="9.1"/>
    <n v="225"/>
    <n v="0.31999999999999318"/>
    <x v="49"/>
  </r>
  <r>
    <s v="53413"/>
    <s v="sastre"/>
    <x v="0"/>
    <x v="0"/>
    <s v="palanquilla / tocho"/>
    <n v="24620"/>
    <n v="224.04"/>
    <n v="3"/>
    <n v="10"/>
    <n v="85"/>
    <n v="2.64"/>
    <n v="9.1"/>
    <n v="9.1"/>
    <n v="224"/>
    <n v="3.9999999999992042E-2"/>
    <x v="49"/>
  </r>
  <r>
    <s v="53383"/>
    <s v="menchaca"/>
    <x v="0"/>
    <x v="0"/>
    <s v="palanquilla / tocho"/>
    <n v="24560"/>
    <n v="223.5"/>
    <n v="3"/>
    <n v="10"/>
    <n v="85"/>
    <n v="2.63"/>
    <n v="9.1"/>
    <n v="9.1"/>
    <n v="223"/>
    <n v="0.5"/>
    <x v="49"/>
  </r>
  <r>
    <s v="53411"/>
    <s v="menchaca"/>
    <x v="0"/>
    <x v="0"/>
    <s v="palanquilla / tocho"/>
    <n v="24500"/>
    <n v="222.95"/>
    <n v="3"/>
    <n v="10"/>
    <n v="85"/>
    <n v="2.62"/>
    <n v="9.1"/>
    <n v="9.1"/>
    <n v="223"/>
    <n v="-5.0000000000011369E-2"/>
    <x v="49"/>
  </r>
  <r>
    <s v="53359"/>
    <s v="transcar"/>
    <x v="0"/>
    <x v="0"/>
    <s v="palanquilla / tocho"/>
    <n v="24360"/>
    <n v="221.68"/>
    <n v="3"/>
    <n v="10"/>
    <n v="85"/>
    <n v="2.61"/>
    <n v="9.1"/>
    <n v="9.1"/>
    <n v="222"/>
    <n v="-0.31999999999999318"/>
    <x v="49"/>
  </r>
  <r>
    <s v="53412"/>
    <s v="menchaca"/>
    <x v="0"/>
    <x v="0"/>
    <s v="palanquilla / tocho"/>
    <n v="23480"/>
    <n v="218.4"/>
    <n v="3"/>
    <n v="10"/>
    <n v="85"/>
    <n v="2.57"/>
    <n v="9.1"/>
    <n v="9.3000000000000007"/>
    <n v="214"/>
    <n v="4.4000000000000057"/>
    <x v="49"/>
  </r>
  <r>
    <s v="53357"/>
    <s v="aroza"/>
    <x v="1"/>
    <x v="2"/>
    <s v="maquilas"/>
    <n v="16061"/>
    <n v="95.88"/>
    <n v="3"/>
    <n v="10"/>
    <n v="73"/>
    <n v="1.31"/>
    <n v="5.97"/>
    <n v="5.97"/>
    <n v="96"/>
    <n v="-0.12000000000000455"/>
    <x v="49"/>
  </r>
  <r>
    <s v="53415"/>
    <s v="albiol"/>
    <x v="0"/>
    <x v="0"/>
    <s v="palanquilla / tocho"/>
    <n v="27932"/>
    <n v="244.41"/>
    <n v="4"/>
    <n v="10"/>
    <n v="85"/>
    <n v="2.88"/>
    <n v="9.1"/>
    <n v="8.75"/>
    <n v="254"/>
    <n v="-9.5900000000000034"/>
    <x v="50"/>
  </r>
  <r>
    <s v="53440"/>
    <s v="albiol"/>
    <x v="0"/>
    <x v="0"/>
    <s v="palanquilla / tocho"/>
    <n v="27700"/>
    <n v="242.38"/>
    <n v="4"/>
    <n v="10"/>
    <n v="85"/>
    <n v="2.85"/>
    <n v="9.1"/>
    <n v="8.75"/>
    <n v="252"/>
    <n v="-9.6200000000000045"/>
    <x v="50"/>
  </r>
  <r>
    <s v="53439"/>
    <s v="albiol"/>
    <x v="0"/>
    <x v="0"/>
    <s v="palanquilla / tocho"/>
    <n v="27480"/>
    <n v="240.45"/>
    <n v="4"/>
    <n v="10"/>
    <n v="85"/>
    <n v="2.83"/>
    <n v="9.1"/>
    <n v="8.75"/>
    <n v="250"/>
    <n v="-9.5500000000000114"/>
    <x v="50"/>
  </r>
  <r>
    <s v="53472"/>
    <s v="albiol"/>
    <x v="0"/>
    <x v="0"/>
    <s v="palanquilla / tocho"/>
    <n v="26180"/>
    <n v="229.08"/>
    <n v="5"/>
    <n v="10"/>
    <n v="85"/>
    <n v="2.7"/>
    <n v="9.1"/>
    <n v="8.75"/>
    <n v="238"/>
    <n v="-8.9199999999999875"/>
    <x v="51"/>
  </r>
  <r>
    <s v="53473"/>
    <s v="albiol"/>
    <x v="0"/>
    <x v="0"/>
    <s v="palanquilla / tocho"/>
    <n v="25260"/>
    <n v="221.03"/>
    <n v="5"/>
    <n v="10"/>
    <n v="85"/>
    <n v="2.6"/>
    <n v="9.1"/>
    <n v="8.75"/>
    <n v="230"/>
    <n v="-8.9699999999999989"/>
    <x v="51"/>
  </r>
  <r>
    <s v="53515"/>
    <s v="menchaca"/>
    <x v="0"/>
    <x v="0"/>
    <s v="maquilas"/>
    <n v="23500"/>
    <n v="218.4"/>
    <n v="5"/>
    <n v="10"/>
    <n v="85"/>
    <n v="2.57"/>
    <n v="9.1"/>
    <n v="9.2899999999999991"/>
    <n v="214"/>
    <n v="4.4000000000000057"/>
    <x v="51"/>
  </r>
  <r>
    <s v="53549"/>
    <s v="albiol"/>
    <x v="0"/>
    <x v="0"/>
    <s v="palanquilla / tocho"/>
    <n v="27520"/>
    <n v="240.8"/>
    <n v="6"/>
    <n v="10"/>
    <n v="85"/>
    <n v="2.83"/>
    <n v="9.1"/>
    <n v="8.75"/>
    <n v="250"/>
    <n v="-9.1999999999999886"/>
    <x v="52"/>
  </r>
  <r>
    <s v="53526"/>
    <s v="albiol"/>
    <x v="0"/>
    <x v="0"/>
    <s v="palanquilla / tocho"/>
    <n v="27400"/>
    <n v="239.75"/>
    <n v="6"/>
    <n v="10"/>
    <n v="85"/>
    <n v="2.82"/>
    <n v="9.1"/>
    <n v="8.75"/>
    <n v="249"/>
    <n v="-9.25"/>
    <x v="52"/>
  </r>
  <r>
    <s v="53520"/>
    <s v="sastre"/>
    <x v="0"/>
    <x v="0"/>
    <s v="palanquilla / tocho"/>
    <n v="25080"/>
    <n v="228.23"/>
    <n v="6"/>
    <n v="10"/>
    <n v="85"/>
    <n v="2.69"/>
    <n v="9.1"/>
    <n v="9.1"/>
    <n v="228"/>
    <n v="0.22999999999998977"/>
    <x v="52"/>
  </r>
  <r>
    <s v="53577"/>
    <s v="transcar"/>
    <x v="0"/>
    <x v="0"/>
    <s v="palanquilla / tocho"/>
    <n v="24960"/>
    <n v="227.14"/>
    <n v="6"/>
    <n v="10"/>
    <n v="85"/>
    <n v="2.67"/>
    <n v="9.1"/>
    <n v="9.1"/>
    <n v="227"/>
    <n v="0.13999999999998636"/>
    <x v="52"/>
  </r>
  <r>
    <s v="53521"/>
    <s v="transcar"/>
    <x v="0"/>
    <x v="0"/>
    <s v="palanquilla / tocho"/>
    <n v="24940"/>
    <n v="226.95"/>
    <n v="6"/>
    <n v="10"/>
    <n v="85"/>
    <n v="2.67"/>
    <n v="9.1"/>
    <n v="9.1"/>
    <n v="227"/>
    <n v="-5.0000000000011369E-2"/>
    <x v="52"/>
  </r>
  <r>
    <s v="53585"/>
    <s v="sastre"/>
    <x v="0"/>
    <x v="0"/>
    <s v="palanquilla / tocho"/>
    <n v="24640"/>
    <n v="224.22"/>
    <n v="6"/>
    <n v="10"/>
    <n v="85"/>
    <n v="2.64"/>
    <n v="9.1"/>
    <n v="9.1"/>
    <n v="224"/>
    <n v="0.21999999999999886"/>
    <x v="52"/>
  </r>
  <r>
    <s v="53579"/>
    <s v="torre"/>
    <x v="0"/>
    <x v="0"/>
    <s v="palanquilla / tocho"/>
    <n v="24000"/>
    <n v="218.4"/>
    <n v="6"/>
    <n v="10"/>
    <n v="85"/>
    <n v="2.57"/>
    <n v="9.1"/>
    <n v="9.1"/>
    <n v="218"/>
    <n v="0.40000000000000568"/>
    <x v="52"/>
  </r>
  <r>
    <s v="53525"/>
    <s v="transcar"/>
    <x v="0"/>
    <x v="0"/>
    <s v="maquilas"/>
    <n v="23040"/>
    <n v="218.4"/>
    <n v="6"/>
    <n v="10"/>
    <n v="85"/>
    <n v="2.57"/>
    <n v="9.1"/>
    <n v="9.48"/>
    <n v="210"/>
    <n v="8.4000000000000057"/>
    <x v="52"/>
  </r>
  <r>
    <s v="53519"/>
    <s v="albiol"/>
    <x v="1"/>
    <x v="1"/>
    <s v="maquilas"/>
    <n v="23400"/>
    <n v="117"/>
    <n v="6"/>
    <n v="10"/>
    <n v="85"/>
    <n v="1.38"/>
    <n v="9.1"/>
    <n v="5"/>
    <n v="213"/>
    <n v="-96"/>
    <x v="52"/>
  </r>
  <r>
    <s v="53518"/>
    <s v="albiol"/>
    <x v="1"/>
    <x v="1"/>
    <s v="maquilas"/>
    <n v="21151"/>
    <n v="105.76"/>
    <n v="6"/>
    <n v="10"/>
    <n v="85"/>
    <n v="1.24"/>
    <n v="9.1"/>
    <n v="5"/>
    <n v="192"/>
    <n v="-86.24"/>
    <x v="52"/>
  </r>
  <r>
    <s v="53583"/>
    <s v="carvol"/>
    <x v="2"/>
    <x v="0"/>
    <s v="maquilas"/>
    <n v="26280"/>
    <n v="156.88999999999999"/>
    <n v="6"/>
    <n v="10"/>
    <n v="73"/>
    <n v="2.15"/>
    <n v="5.97"/>
    <n v="5.97"/>
    <n v="157"/>
    <n v="-0.11000000000001364"/>
    <x v="52"/>
  </r>
  <r>
    <s v="53581"/>
    <s v="trankim"/>
    <x v="2"/>
    <x v="0"/>
    <s v="maquilas"/>
    <n v="24220"/>
    <n v="144.59"/>
    <n v="6"/>
    <n v="10"/>
    <n v="73"/>
    <n v="1.98"/>
    <n v="5.97"/>
    <n v="5.97"/>
    <n v="145"/>
    <n v="-0.40999999999999659"/>
    <x v="52"/>
  </r>
  <r>
    <s v="53580"/>
    <s v="carvol"/>
    <x v="2"/>
    <x v="0"/>
    <s v="maquilas"/>
    <n v="23964"/>
    <n v="143.28"/>
    <n v="6"/>
    <n v="10"/>
    <n v="73"/>
    <n v="1.96"/>
    <n v="5.97"/>
    <n v="5.98"/>
    <n v="143"/>
    <n v="0.28000000000000114"/>
    <x v="52"/>
  </r>
  <r>
    <s v="53576"/>
    <s v="cruchaga"/>
    <x v="2"/>
    <x v="0"/>
    <s v="maquilas"/>
    <n v="23639"/>
    <n v="143.28"/>
    <n v="6"/>
    <n v="10"/>
    <n v="73"/>
    <n v="1.96"/>
    <n v="5.97"/>
    <n v="6.06"/>
    <n v="141"/>
    <n v="2.2800000000000011"/>
    <x v="52"/>
  </r>
  <r>
    <s v="53632"/>
    <s v="albiol"/>
    <x v="0"/>
    <x v="0"/>
    <s v="palanquilla / tocho"/>
    <n v="26240"/>
    <n v="229.6"/>
    <n v="9"/>
    <n v="10"/>
    <n v="85"/>
    <n v="2.7"/>
    <n v="9.1"/>
    <n v="8.75"/>
    <n v="239"/>
    <n v="-9.4000000000000057"/>
    <x v="53"/>
  </r>
  <r>
    <s v="53633"/>
    <s v="albiol"/>
    <x v="0"/>
    <x v="0"/>
    <s v="palanquilla / tocho"/>
    <n v="26160"/>
    <n v="228.9"/>
    <n v="9"/>
    <n v="10"/>
    <n v="85"/>
    <n v="2.69"/>
    <n v="9.1"/>
    <n v="8.75"/>
    <n v="238"/>
    <n v="-9.0999999999999943"/>
    <x v="53"/>
  </r>
  <r>
    <s v="53586"/>
    <s v="transcar"/>
    <x v="0"/>
    <x v="0"/>
    <s v="maquilas"/>
    <n v="24480"/>
    <n v="222.77"/>
    <n v="9"/>
    <n v="10"/>
    <n v="85"/>
    <n v="2.62"/>
    <n v="9.1"/>
    <n v="9.1"/>
    <n v="223"/>
    <n v="-0.22999999999998977"/>
    <x v="53"/>
  </r>
  <r>
    <s v="53590"/>
    <s v="aroza"/>
    <x v="1"/>
    <x v="2"/>
    <s v="maquilas"/>
    <n v="24042"/>
    <n v="143.53"/>
    <n v="9"/>
    <n v="10"/>
    <n v="73"/>
    <n v="1.97"/>
    <n v="5.97"/>
    <n v="5.97"/>
    <n v="144"/>
    <n v="-0.46999999999999886"/>
    <x v="53"/>
  </r>
  <r>
    <s v="53634"/>
    <s v="transkgs"/>
    <x v="1"/>
    <x v="2"/>
    <s v="maquilas"/>
    <n v="24021"/>
    <n v="143.41"/>
    <n v="9"/>
    <n v="10"/>
    <n v="73"/>
    <n v="1.96"/>
    <n v="5.97"/>
    <n v="5.97"/>
    <n v="143"/>
    <n v="0.40999999999999659"/>
    <x v="53"/>
  </r>
  <r>
    <s v="53619"/>
    <s v="garces"/>
    <x v="1"/>
    <x v="2"/>
    <s v="maquilas"/>
    <n v="24006"/>
    <n v="143.32"/>
    <n v="9"/>
    <n v="10"/>
    <n v="73"/>
    <n v="1.96"/>
    <n v="5.97"/>
    <n v="5.97"/>
    <n v="143"/>
    <n v="0.31999999999999318"/>
    <x v="53"/>
  </r>
  <r>
    <s v="53587"/>
    <s v="carvol"/>
    <x v="2"/>
    <x v="0"/>
    <s v="maquilas"/>
    <n v="26420"/>
    <n v="157.72999999999999"/>
    <n v="9"/>
    <n v="10"/>
    <n v="73"/>
    <n v="2.16"/>
    <n v="5.97"/>
    <n v="5.97"/>
    <n v="158"/>
    <n v="-0.27000000000001023"/>
    <x v="53"/>
  </r>
  <r>
    <s v="53588"/>
    <s v="carvol"/>
    <x v="2"/>
    <x v="0"/>
    <s v="maquilas"/>
    <n v="25040"/>
    <n v="149.49"/>
    <n v="9"/>
    <n v="10"/>
    <n v="73"/>
    <n v="2.0499999999999998"/>
    <n v="5.97"/>
    <n v="5.97"/>
    <n v="149"/>
    <n v="0.49000000000000909"/>
    <x v="53"/>
  </r>
  <r>
    <s v="53630"/>
    <s v="carvol"/>
    <x v="2"/>
    <x v="0"/>
    <s v="maquilas"/>
    <n v="19945"/>
    <n v="143.28"/>
    <n v="9"/>
    <n v="10"/>
    <n v="73"/>
    <n v="1.96"/>
    <n v="5.97"/>
    <n v="7.18"/>
    <n v="119"/>
    <n v="24.28"/>
    <x v="53"/>
  </r>
  <r>
    <s v="53631"/>
    <s v="carvol"/>
    <x v="2"/>
    <x v="0"/>
    <s v="maquilas"/>
    <n v="4695"/>
    <n v="28.03"/>
    <n v="9"/>
    <n v="10"/>
    <n v="73"/>
    <n v="0.38"/>
    <n v="5.97"/>
    <n v="5.97"/>
    <n v="28"/>
    <n v="3.0000000000001137E-2"/>
    <x v="53"/>
  </r>
  <r>
    <s v="53738"/>
    <s v="albiol"/>
    <x v="0"/>
    <x v="0"/>
    <s v="maquilas"/>
    <n v="26520"/>
    <n v="232.05"/>
    <n v="10"/>
    <n v="10"/>
    <n v="85"/>
    <n v="2.73"/>
    <n v="9.1"/>
    <n v="8.75"/>
    <n v="241"/>
    <n v="-8.9499999999999886"/>
    <x v="54"/>
  </r>
  <r>
    <s v="53737"/>
    <s v="transkgs"/>
    <x v="0"/>
    <x v="0"/>
    <s v="maquilas"/>
    <n v="25840"/>
    <n v="235.14"/>
    <n v="10"/>
    <n v="10"/>
    <n v="85"/>
    <n v="2.77"/>
    <n v="9.1"/>
    <n v="9.1"/>
    <n v="235"/>
    <n v="0.13999999999998636"/>
    <x v="54"/>
  </r>
  <r>
    <s v="53739"/>
    <s v="albiol"/>
    <x v="0"/>
    <x v="0"/>
    <s v="palanquilla / tocho"/>
    <n v="25340"/>
    <n v="221.73"/>
    <n v="10"/>
    <n v="10"/>
    <n v="85"/>
    <n v="2.61"/>
    <n v="9.1"/>
    <n v="8.75"/>
    <n v="231"/>
    <n v="-9.2700000000000102"/>
    <x v="54"/>
  </r>
  <r>
    <s v="53743"/>
    <s v="torre"/>
    <x v="0"/>
    <x v="0"/>
    <s v="palanquilla / tocho"/>
    <n v="25220"/>
    <n v="229.5"/>
    <n v="10"/>
    <n v="10"/>
    <n v="85"/>
    <n v="2.7"/>
    <n v="9.1"/>
    <n v="9.1"/>
    <n v="230"/>
    <n v="-0.5"/>
    <x v="54"/>
  </r>
  <r>
    <s v="53686"/>
    <s v="ibañez"/>
    <x v="0"/>
    <x v="0"/>
    <s v="maquilas"/>
    <n v="24320"/>
    <n v="221.31"/>
    <n v="10"/>
    <n v="10"/>
    <n v="85"/>
    <n v="2.6"/>
    <n v="9.1"/>
    <n v="9.1"/>
    <n v="221"/>
    <n v="0.31000000000000227"/>
    <x v="54"/>
  </r>
  <r>
    <s v="53746"/>
    <s v="transcar"/>
    <x v="0"/>
    <x v="0"/>
    <s v="maquilas"/>
    <n v="24160"/>
    <n v="219.86"/>
    <n v="10"/>
    <n v="10"/>
    <n v="85"/>
    <n v="2.59"/>
    <n v="9.1"/>
    <n v="9.1"/>
    <n v="220"/>
    <n v="-0.13999999999998636"/>
    <x v="54"/>
  </r>
  <r>
    <s v="53747"/>
    <s v="sastre"/>
    <x v="0"/>
    <x v="0"/>
    <s v="maquilas"/>
    <n v="23960"/>
    <n v="218.4"/>
    <n v="10"/>
    <n v="10"/>
    <n v="85"/>
    <n v="2.57"/>
    <n v="9.1"/>
    <n v="9.1199999999999992"/>
    <n v="218"/>
    <n v="0.40000000000000568"/>
    <x v="54"/>
  </r>
  <r>
    <s v="53745"/>
    <s v="menchaca"/>
    <x v="0"/>
    <x v="0"/>
    <s v="maquilas"/>
    <n v="23920"/>
    <n v="218.4"/>
    <n v="10"/>
    <n v="10"/>
    <n v="85"/>
    <n v="2.57"/>
    <n v="9.1"/>
    <n v="9.1300000000000008"/>
    <n v="218"/>
    <n v="0.40000000000000568"/>
    <x v="54"/>
  </r>
  <r>
    <s v="53744"/>
    <s v="ibañez"/>
    <x v="0"/>
    <x v="0"/>
    <s v="maquilas"/>
    <n v="23800"/>
    <n v="218.4"/>
    <n v="10"/>
    <n v="10"/>
    <n v="85"/>
    <n v="2.57"/>
    <n v="9.1"/>
    <n v="9.18"/>
    <n v="217"/>
    <n v="1.4000000000000057"/>
    <x v="54"/>
  </r>
  <r>
    <s v="53687"/>
    <s v="menchaca"/>
    <x v="0"/>
    <x v="0"/>
    <s v="maquilas"/>
    <n v="23740"/>
    <n v="218.4"/>
    <n v="10"/>
    <n v="10"/>
    <n v="85"/>
    <n v="2.57"/>
    <n v="9.1"/>
    <n v="9.1999999999999993"/>
    <n v="216"/>
    <n v="2.4000000000000057"/>
    <x v="54"/>
  </r>
  <r>
    <s v="53685"/>
    <s v="menchaca"/>
    <x v="0"/>
    <x v="0"/>
    <s v="maquilas"/>
    <n v="23180"/>
    <n v="218.4"/>
    <n v="10"/>
    <n v="10"/>
    <n v="85"/>
    <n v="2.57"/>
    <n v="9.1"/>
    <n v="9.42"/>
    <n v="211"/>
    <n v="7.4000000000000057"/>
    <x v="54"/>
  </r>
  <r>
    <s v="53742"/>
    <s v="torre"/>
    <x v="0"/>
    <x v="0"/>
    <s v="palanquilla / tocho"/>
    <n v="23060"/>
    <n v="218.4"/>
    <n v="10"/>
    <n v="10"/>
    <n v="85"/>
    <n v="2.57"/>
    <n v="9.1"/>
    <n v="9.4700000000000006"/>
    <n v="210"/>
    <n v="8.4000000000000057"/>
    <x v="54"/>
  </r>
  <r>
    <s v="53683"/>
    <s v="albiol"/>
    <x v="1"/>
    <x v="1"/>
    <s v="maquilas"/>
    <n v="27280"/>
    <n v="136.4"/>
    <n v="10"/>
    <n v="10"/>
    <n v="85"/>
    <n v="1.6"/>
    <n v="9.1"/>
    <n v="5"/>
    <n v="248"/>
    <n v="-111.6"/>
    <x v="54"/>
  </r>
  <r>
    <s v="53684"/>
    <s v="albiol"/>
    <x v="1"/>
    <x v="1"/>
    <s v="maquilas"/>
    <n v="23506"/>
    <n v="117.53"/>
    <n v="10"/>
    <n v="10"/>
    <n v="85"/>
    <n v="1.38"/>
    <n v="9.1"/>
    <n v="5"/>
    <n v="214"/>
    <n v="-96.47"/>
    <x v="54"/>
  </r>
  <r>
    <s v="53711"/>
    <s v="transkgs"/>
    <x v="1"/>
    <x v="2"/>
    <s v="maquilas"/>
    <n v="23964"/>
    <n v="143.28"/>
    <n v="10"/>
    <n v="10"/>
    <n v="73"/>
    <n v="1.96"/>
    <n v="5.97"/>
    <n v="5.98"/>
    <n v="143"/>
    <n v="0.28000000000000114"/>
    <x v="54"/>
  </r>
  <r>
    <s v="53740"/>
    <s v="transkgs"/>
    <x v="1"/>
    <x v="2"/>
    <s v="maquilas"/>
    <n v="23888"/>
    <n v="143.28"/>
    <n v="10"/>
    <n v="10"/>
    <n v="73"/>
    <n v="1.96"/>
    <n v="5.97"/>
    <n v="6"/>
    <n v="143"/>
    <n v="0.28000000000000114"/>
    <x v="54"/>
  </r>
  <r>
    <s v="53751"/>
    <s v="albiol"/>
    <x v="0"/>
    <x v="0"/>
    <s v="palanquilla / tocho"/>
    <n v="27060"/>
    <n v="236.78"/>
    <n v="11"/>
    <n v="10"/>
    <n v="85"/>
    <n v="2.79"/>
    <n v="9.1"/>
    <n v="8.75"/>
    <n v="246"/>
    <n v="-9.2199999999999989"/>
    <x v="55"/>
  </r>
  <r>
    <s v="53780"/>
    <s v="albiol"/>
    <x v="0"/>
    <x v="0"/>
    <s v="palanquilla / tocho"/>
    <n v="27060"/>
    <n v="236.78"/>
    <n v="11"/>
    <n v="10"/>
    <n v="85"/>
    <n v="2.79"/>
    <n v="9.1"/>
    <n v="8.75"/>
    <n v="246"/>
    <n v="-9.2199999999999989"/>
    <x v="55"/>
  </r>
  <r>
    <s v="53785"/>
    <s v="torre"/>
    <x v="0"/>
    <x v="0"/>
    <s v="palanquilla / tocho"/>
    <n v="26180"/>
    <n v="238.24"/>
    <n v="11"/>
    <n v="10"/>
    <n v="85"/>
    <n v="2.8"/>
    <n v="9.1"/>
    <n v="9.1"/>
    <n v="238"/>
    <n v="0.24000000000000909"/>
    <x v="55"/>
  </r>
  <r>
    <s v="53819"/>
    <s v="ibañez"/>
    <x v="0"/>
    <x v="0"/>
    <s v="maquilas"/>
    <n v="25079"/>
    <n v="228.22"/>
    <n v="11"/>
    <n v="10"/>
    <n v="85"/>
    <n v="2.68"/>
    <n v="9.1"/>
    <n v="9.1"/>
    <n v="228"/>
    <n v="0.21999999999999886"/>
    <x v="55"/>
  </r>
  <r>
    <s v="53816"/>
    <s v="torre"/>
    <x v="0"/>
    <x v="0"/>
    <s v="palanquilla / tocho"/>
    <n v="24420"/>
    <n v="222.22"/>
    <n v="11"/>
    <n v="10"/>
    <n v="85"/>
    <n v="2.61"/>
    <n v="9.1"/>
    <n v="9.1"/>
    <n v="222"/>
    <n v="0.21999999999999886"/>
    <x v="55"/>
  </r>
  <r>
    <s v="53818"/>
    <s v="ibañez"/>
    <x v="0"/>
    <x v="0"/>
    <s v="maquilas"/>
    <n v="23680"/>
    <n v="218.4"/>
    <n v="11"/>
    <n v="10"/>
    <n v="85"/>
    <n v="2.57"/>
    <n v="9.1"/>
    <n v="9.2200000000000006"/>
    <n v="215"/>
    <n v="3.4000000000000057"/>
    <x v="55"/>
  </r>
  <r>
    <s v="53748"/>
    <s v="tanvol"/>
    <x v="1"/>
    <x v="2"/>
    <s v="maquilas"/>
    <n v="19630"/>
    <n v="143.28"/>
    <n v="11"/>
    <n v="10"/>
    <n v="73"/>
    <n v="1.96"/>
    <n v="5.97"/>
    <n v="7.3"/>
    <n v="117"/>
    <n v="26.28"/>
    <x v="55"/>
  </r>
  <r>
    <s v="53783"/>
    <s v="tanvol"/>
    <x v="2"/>
    <x v="0"/>
    <s v="maquilas"/>
    <n v="24220"/>
    <n v="115.77"/>
    <n v="11"/>
    <n v="10"/>
    <n v="73"/>
    <n v="1.59"/>
    <n v="5.97"/>
    <n v="4.78"/>
    <n v="145"/>
    <n v="-29.230000000000004"/>
    <x v="55"/>
  </r>
  <r>
    <s v="53813"/>
    <s v="carvol"/>
    <x v="2"/>
    <x v="0"/>
    <s v="maquilas"/>
    <n v="23140"/>
    <n v="143.28"/>
    <n v="11"/>
    <n v="10"/>
    <n v="73"/>
    <n v="1.96"/>
    <n v="5.97"/>
    <n v="6.19"/>
    <n v="138"/>
    <n v="5.2800000000000011"/>
    <x v="55"/>
  </r>
  <r>
    <s v="53784"/>
    <s v="trankim"/>
    <x v="2"/>
    <x v="0"/>
    <s v="maquilas"/>
    <n v="15660"/>
    <n v="143.28"/>
    <n v="11"/>
    <n v="10"/>
    <n v="73"/>
    <n v="1.96"/>
    <n v="5.97"/>
    <n v="9.15"/>
    <n v="93"/>
    <n v="50.28"/>
    <x v="55"/>
  </r>
  <r>
    <s v="53835"/>
    <s v="ibañez"/>
    <x v="0"/>
    <x v="0"/>
    <s v="palanquilla / tocho"/>
    <n v="25575"/>
    <n v="232.73"/>
    <n v="13"/>
    <n v="10"/>
    <n v="85"/>
    <n v="2.74"/>
    <n v="9.1"/>
    <n v="9.1"/>
    <n v="233"/>
    <n v="-0.27000000000001023"/>
    <x v="56"/>
  </r>
  <r>
    <s v="53836"/>
    <s v="menchaca"/>
    <x v="0"/>
    <x v="0"/>
    <s v="palanquilla / tocho"/>
    <n v="24840"/>
    <n v="226.04"/>
    <n v="13"/>
    <n v="10"/>
    <n v="85"/>
    <n v="2.66"/>
    <n v="9.1"/>
    <n v="9.1"/>
    <n v="226"/>
    <n v="3.9999999999992042E-2"/>
    <x v="56"/>
  </r>
  <r>
    <s v="53820"/>
    <s v="menchaca"/>
    <x v="0"/>
    <x v="0"/>
    <s v="palanquilla / tocho"/>
    <n v="24552"/>
    <n v="223.42"/>
    <n v="13"/>
    <n v="10"/>
    <n v="85"/>
    <n v="2.63"/>
    <n v="9.1"/>
    <n v="9.1"/>
    <n v="223"/>
    <n v="0.41999999999998749"/>
    <x v="56"/>
  </r>
  <r>
    <s v="53826"/>
    <s v="menchaca"/>
    <x v="0"/>
    <x v="0"/>
    <s v="palanquilla / tocho"/>
    <n v="24460"/>
    <n v="222.59"/>
    <n v="13"/>
    <n v="10"/>
    <n v="85"/>
    <n v="2.62"/>
    <n v="9.1"/>
    <n v="9.1"/>
    <n v="223"/>
    <n v="-0.40999999999999659"/>
    <x v="56"/>
  </r>
  <r>
    <s v="53821"/>
    <s v="sastre"/>
    <x v="0"/>
    <x v="0"/>
    <s v="palanquilla / tocho"/>
    <n v="24385"/>
    <n v="221.9"/>
    <n v="13"/>
    <n v="10"/>
    <n v="85"/>
    <n v="2.61"/>
    <n v="9.1"/>
    <n v="9.1"/>
    <n v="222"/>
    <n v="-9.9999999999994316E-2"/>
    <x v="56"/>
  </r>
  <r>
    <s v="53828"/>
    <s v="menchaca"/>
    <x v="0"/>
    <x v="0"/>
    <s v="palanquilla / tocho"/>
    <n v="24300"/>
    <n v="221.13"/>
    <n v="13"/>
    <n v="10"/>
    <n v="85"/>
    <n v="2.6"/>
    <n v="9.1"/>
    <n v="9.1"/>
    <n v="221"/>
    <n v="0.12999999999999545"/>
    <x v="56"/>
  </r>
  <r>
    <s v="53829"/>
    <s v="menchaca"/>
    <x v="0"/>
    <x v="0"/>
    <s v="palanquilla / tocho"/>
    <n v="24160"/>
    <n v="219.86"/>
    <n v="13"/>
    <n v="10"/>
    <n v="85"/>
    <n v="2.59"/>
    <n v="9.1"/>
    <n v="9.1"/>
    <n v="220"/>
    <n v="-0.13999999999998636"/>
    <x v="56"/>
  </r>
  <r>
    <s v="53837"/>
    <s v="transcar"/>
    <x v="0"/>
    <x v="0"/>
    <s v="palanquilla / tocho"/>
    <n v="23980"/>
    <n v="218.4"/>
    <n v="13"/>
    <n v="10"/>
    <n v="85"/>
    <n v="2.57"/>
    <n v="9.1"/>
    <n v="9.11"/>
    <n v="218"/>
    <n v="0.40000000000000568"/>
    <x v="56"/>
  </r>
  <r>
    <s v="53822"/>
    <s v="menchaca"/>
    <x v="0"/>
    <x v="0"/>
    <s v="palanquilla / tocho"/>
    <n v="23540"/>
    <n v="218.4"/>
    <n v="13"/>
    <n v="10"/>
    <n v="85"/>
    <n v="2.57"/>
    <n v="9.1"/>
    <n v="9.2799999999999994"/>
    <n v="214"/>
    <n v="4.4000000000000057"/>
    <x v="56"/>
  </r>
  <r>
    <s v="53833"/>
    <s v="transcar"/>
    <x v="0"/>
    <x v="0"/>
    <s v="palanquilla / tocho"/>
    <n v="23500"/>
    <n v="218.4"/>
    <n v="13"/>
    <n v="10"/>
    <n v="85"/>
    <n v="2.57"/>
    <n v="9.1"/>
    <n v="9.2899999999999991"/>
    <n v="214"/>
    <n v="4.4000000000000057"/>
    <x v="56"/>
  </r>
  <r>
    <s v="53830"/>
    <s v="ibañez"/>
    <x v="1"/>
    <x v="1"/>
    <s v="maquilas"/>
    <n v="23640"/>
    <n v="182.5"/>
    <n v="13"/>
    <n v="10"/>
    <n v="85"/>
    <n v="2.15"/>
    <n v="9.1"/>
    <n v="7.72"/>
    <n v="215"/>
    <n v="-32.5"/>
    <x v="56"/>
  </r>
  <r>
    <s v="53832"/>
    <s v="ibañez"/>
    <x v="1"/>
    <x v="1"/>
    <s v="maquilas"/>
    <n v="23563"/>
    <n v="181.91"/>
    <n v="13"/>
    <n v="10"/>
    <n v="85"/>
    <n v="2.14"/>
    <n v="9.1"/>
    <n v="7.72"/>
    <n v="214"/>
    <n v="-32.090000000000003"/>
    <x v="56"/>
  </r>
  <r>
    <s v="53831"/>
    <s v="menchaca"/>
    <x v="1"/>
    <x v="1"/>
    <s v="maquilas"/>
    <n v="23400"/>
    <n v="212.94"/>
    <n v="13"/>
    <n v="10"/>
    <n v="85"/>
    <n v="2.5099999999999998"/>
    <n v="9.1"/>
    <n v="9.1"/>
    <n v="213"/>
    <n v="-6.0000000000002274E-2"/>
    <x v="56"/>
  </r>
  <r>
    <s v="53824"/>
    <s v="transkgs"/>
    <x v="1"/>
    <x v="2"/>
    <s v="maquilas"/>
    <n v="25260"/>
    <n v="150.80000000000001"/>
    <n v="13"/>
    <n v="10"/>
    <n v="73"/>
    <n v="2.0699999999999998"/>
    <n v="5.97"/>
    <n v="5.97"/>
    <n v="151"/>
    <n v="-0.19999999999998863"/>
    <x v="56"/>
  </r>
  <r>
    <s v="53823"/>
    <s v="transkgs"/>
    <x v="1"/>
    <x v="2"/>
    <s v="maquilas"/>
    <n v="24360"/>
    <n v="145.43"/>
    <n v="13"/>
    <n v="10"/>
    <n v="73"/>
    <n v="1.99"/>
    <n v="5.97"/>
    <n v="5.97"/>
    <n v="145"/>
    <n v="0.43000000000000682"/>
    <x v="56"/>
  </r>
  <r>
    <s v="53825"/>
    <s v="transkgs"/>
    <x v="1"/>
    <x v="2"/>
    <s v="maquilas"/>
    <n v="23300"/>
    <n v="143.28"/>
    <n v="13"/>
    <n v="10"/>
    <n v="73"/>
    <n v="1.96"/>
    <n v="5.97"/>
    <n v="6.15"/>
    <n v="139"/>
    <n v="4.2800000000000011"/>
    <x v="56"/>
  </r>
  <r>
    <s v="53827"/>
    <s v="tanvol"/>
    <x v="1"/>
    <x v="2"/>
    <s v="maquilas"/>
    <n v="18140"/>
    <n v="143.28"/>
    <n v="13"/>
    <n v="10"/>
    <n v="73"/>
    <n v="1.96"/>
    <n v="5.97"/>
    <n v="7.9"/>
    <n v="108"/>
    <n v="35.28"/>
    <x v="56"/>
  </r>
  <r>
    <s v="53913"/>
    <s v="torre"/>
    <x v="0"/>
    <x v="0"/>
    <s v="palanquilla / tocho"/>
    <n v="26740"/>
    <n v="243.33"/>
    <n v="16"/>
    <n v="10"/>
    <n v="85"/>
    <n v="2.86"/>
    <n v="9.1"/>
    <n v="9.1"/>
    <n v="243"/>
    <n v="0.33000000000001251"/>
    <x v="57"/>
  </r>
  <r>
    <s v="53856"/>
    <s v="ibañez"/>
    <x v="0"/>
    <x v="0"/>
    <s v="palanquilla / tocho"/>
    <n v="26460"/>
    <n v="240.79"/>
    <n v="16"/>
    <n v="10"/>
    <n v="85"/>
    <n v="2.83"/>
    <n v="9.1"/>
    <n v="9.1"/>
    <n v="241"/>
    <n v="-0.21000000000000796"/>
    <x v="57"/>
  </r>
  <r>
    <s v="53857"/>
    <s v="albiol"/>
    <x v="0"/>
    <x v="0"/>
    <s v="palanquilla / tocho"/>
    <n v="26340"/>
    <n v="230.48"/>
    <n v="16"/>
    <n v="10"/>
    <n v="85"/>
    <n v="2.71"/>
    <n v="9.1"/>
    <n v="8.75"/>
    <n v="240"/>
    <n v="-9.5200000000000102"/>
    <x v="57"/>
  </r>
  <r>
    <s v="53884"/>
    <s v="torre"/>
    <x v="0"/>
    <x v="0"/>
    <s v="palanquilla / tocho"/>
    <n v="26220"/>
    <n v="238.6"/>
    <n v="16"/>
    <n v="10"/>
    <n v="85"/>
    <n v="2.81"/>
    <n v="9.1"/>
    <n v="9.1"/>
    <n v="239"/>
    <n v="-0.40000000000000568"/>
    <x v="57"/>
  </r>
  <r>
    <s v="53912"/>
    <s v="menchaca"/>
    <x v="0"/>
    <x v="0"/>
    <s v="maquilas"/>
    <n v="25465"/>
    <n v="231.73"/>
    <n v="16"/>
    <n v="10"/>
    <n v="85"/>
    <n v="2.73"/>
    <n v="9.1"/>
    <n v="9.1"/>
    <n v="232"/>
    <n v="-0.27000000000001023"/>
    <x v="57"/>
  </r>
  <r>
    <s v="53853"/>
    <s v="albiol"/>
    <x v="1"/>
    <x v="1"/>
    <s v="maquilas"/>
    <n v="27220"/>
    <n v="136.1"/>
    <n v="16"/>
    <n v="10"/>
    <n v="85"/>
    <n v="1.6"/>
    <n v="9.1"/>
    <n v="5"/>
    <n v="248"/>
    <n v="-111.9"/>
    <x v="57"/>
  </r>
  <r>
    <s v="53854"/>
    <s v="albiol"/>
    <x v="1"/>
    <x v="1"/>
    <s v="maquilas"/>
    <n v="26700"/>
    <n v="133.5"/>
    <n v="16"/>
    <n v="10"/>
    <n v="85"/>
    <n v="1.57"/>
    <n v="9.1"/>
    <n v="5"/>
    <n v="243"/>
    <n v="-109.5"/>
    <x v="57"/>
  </r>
  <r>
    <s v="53852"/>
    <s v="albiol"/>
    <x v="1"/>
    <x v="1"/>
    <s v="maquilas"/>
    <n v="26280"/>
    <n v="131.4"/>
    <n v="16"/>
    <n v="10"/>
    <n v="85"/>
    <n v="1.55"/>
    <n v="9.1"/>
    <n v="5"/>
    <n v="239"/>
    <n v="-107.6"/>
    <x v="57"/>
  </r>
  <r>
    <s v="53885"/>
    <s v="carvol"/>
    <x v="2"/>
    <x v="0"/>
    <s v="maquilas"/>
    <n v="25960"/>
    <n v="154.97999999999999"/>
    <n v="16"/>
    <n v="10"/>
    <n v="73"/>
    <n v="2.12"/>
    <n v="5.97"/>
    <n v="5.97"/>
    <n v="155"/>
    <n v="-2.0000000000010232E-2"/>
    <x v="57"/>
  </r>
  <r>
    <s v="53910"/>
    <s v="cruchaga"/>
    <x v="2"/>
    <x v="0"/>
    <s v="maquilas"/>
    <n v="25780"/>
    <n v="153.91"/>
    <n v="16"/>
    <n v="10"/>
    <n v="73"/>
    <n v="2.11"/>
    <n v="5.97"/>
    <n v="5.97"/>
    <n v="154"/>
    <n v="-9.0000000000003411E-2"/>
    <x v="57"/>
  </r>
  <r>
    <s v="53883"/>
    <s v="trankim"/>
    <x v="2"/>
    <x v="0"/>
    <s v="maquilas"/>
    <n v="22980"/>
    <n v="143.28"/>
    <n v="16"/>
    <n v="10"/>
    <n v="73"/>
    <n v="1.96"/>
    <n v="5.97"/>
    <n v="6.23"/>
    <n v="137"/>
    <n v="6.2800000000000011"/>
    <x v="57"/>
  </r>
  <r>
    <s v="53981"/>
    <s v="torre"/>
    <x v="0"/>
    <x v="0"/>
    <s v="palanquilla / tocho"/>
    <n v="27200"/>
    <n v="247.52"/>
    <n v="17"/>
    <n v="10"/>
    <n v="85"/>
    <n v="2.91"/>
    <n v="9.1"/>
    <n v="9.1"/>
    <n v="248"/>
    <n v="-0.47999999999998977"/>
    <x v="58"/>
  </r>
  <r>
    <s v="53944"/>
    <s v="albiol"/>
    <x v="0"/>
    <x v="0"/>
    <s v="palanquilla / tocho"/>
    <n v="26920"/>
    <n v="235.55"/>
    <n v="17"/>
    <n v="10"/>
    <n v="85"/>
    <n v="2.77"/>
    <n v="9.1"/>
    <n v="8.75"/>
    <n v="245"/>
    <n v="-9.4499999999999886"/>
    <x v="58"/>
  </r>
  <r>
    <s v="53945"/>
    <s v="albiol"/>
    <x v="0"/>
    <x v="0"/>
    <s v="palanquilla / tocho"/>
    <n v="26860"/>
    <n v="235.03"/>
    <n v="17"/>
    <n v="10"/>
    <n v="85"/>
    <n v="2.77"/>
    <n v="9.1"/>
    <n v="8.75"/>
    <n v="244"/>
    <n v="-8.9699999999999989"/>
    <x v="58"/>
  </r>
  <r>
    <s v="53980"/>
    <s v="torre"/>
    <x v="0"/>
    <x v="0"/>
    <s v="palanquilla / tocho"/>
    <n v="24740"/>
    <n v="225.13"/>
    <n v="17"/>
    <n v="10"/>
    <n v="85"/>
    <n v="2.65"/>
    <n v="9.1"/>
    <n v="9.1"/>
    <n v="225"/>
    <n v="0.12999999999999545"/>
    <x v="58"/>
  </r>
  <r>
    <s v="53947"/>
    <s v="menchaca"/>
    <x v="0"/>
    <x v="0"/>
    <s v="maquilas"/>
    <n v="24380"/>
    <n v="221.86"/>
    <n v="17"/>
    <n v="10"/>
    <n v="85"/>
    <n v="2.61"/>
    <n v="9.1"/>
    <n v="9.1"/>
    <n v="222"/>
    <n v="-0.13999999999998636"/>
    <x v="58"/>
  </r>
  <r>
    <s v="53915"/>
    <s v="albiol"/>
    <x v="1"/>
    <x v="1"/>
    <s v="maquilas"/>
    <n v="26820"/>
    <n v="134.1"/>
    <n v="17"/>
    <n v="10"/>
    <n v="85"/>
    <n v="1.58"/>
    <n v="9.1"/>
    <n v="5"/>
    <n v="244"/>
    <n v="-109.9"/>
    <x v="58"/>
  </r>
  <r>
    <s v="53927"/>
    <s v="albiol"/>
    <x v="1"/>
    <x v="1"/>
    <s v="maquilas"/>
    <n v="24900"/>
    <n v="124.5"/>
    <n v="17"/>
    <n v="10"/>
    <n v="85"/>
    <n v="1.46"/>
    <n v="9.1"/>
    <n v="5"/>
    <n v="227"/>
    <n v="-102.5"/>
    <x v="58"/>
  </r>
  <r>
    <s v="53946"/>
    <s v="cruchaga"/>
    <x v="2"/>
    <x v="0"/>
    <s v="maquilas"/>
    <n v="25320"/>
    <n v="151.16"/>
    <n v="17"/>
    <n v="10"/>
    <n v="73"/>
    <n v="2.0699999999999998"/>
    <n v="5.97"/>
    <n v="5.97"/>
    <n v="151"/>
    <n v="0.15999999999999659"/>
    <x v="58"/>
  </r>
  <r>
    <s v="53943"/>
    <s v="trankim"/>
    <x v="2"/>
    <x v="0"/>
    <s v="maquilas"/>
    <n v="24580"/>
    <n v="146.74"/>
    <n v="17"/>
    <n v="10"/>
    <n v="73"/>
    <n v="2.0099999999999998"/>
    <n v="5.97"/>
    <n v="5.97"/>
    <n v="147"/>
    <n v="-0.25999999999999091"/>
    <x v="58"/>
  </r>
  <r>
    <s v="54037"/>
    <s v="albiol"/>
    <x v="0"/>
    <x v="0"/>
    <s v="palanquilla / tocho"/>
    <n v="27240"/>
    <n v="238.35"/>
    <n v="18"/>
    <n v="10"/>
    <n v="85"/>
    <n v="2.8"/>
    <n v="9.1"/>
    <n v="8.75"/>
    <n v="248"/>
    <n v="-9.6500000000000057"/>
    <x v="59"/>
  </r>
  <r>
    <s v="54041"/>
    <s v="transkgs"/>
    <x v="0"/>
    <x v="0"/>
    <s v="palanquilla / tocho"/>
    <n v="26720"/>
    <n v="265.86"/>
    <n v="18"/>
    <n v="10"/>
    <n v="85"/>
    <n v="3.13"/>
    <n v="9.1"/>
    <n v="9.9499999999999993"/>
    <n v="243"/>
    <n v="22.860000000000014"/>
    <x v="59"/>
  </r>
  <r>
    <s v="54086"/>
    <s v="torre"/>
    <x v="0"/>
    <x v="0"/>
    <s v="palanquilla / tocho"/>
    <n v="26540"/>
    <n v="241.51"/>
    <n v="18"/>
    <n v="10"/>
    <n v="85"/>
    <n v="2.84"/>
    <n v="9.1"/>
    <n v="9.1"/>
    <n v="242"/>
    <n v="-0.49000000000000909"/>
    <x v="59"/>
  </r>
  <r>
    <s v="54087"/>
    <s v="torre"/>
    <x v="0"/>
    <x v="0"/>
    <s v="palanquilla / tocho"/>
    <n v="25860"/>
    <n v="235.33"/>
    <n v="18"/>
    <n v="10"/>
    <n v="85"/>
    <n v="2.77"/>
    <n v="9.1"/>
    <n v="9.1"/>
    <n v="235"/>
    <n v="0.33000000000001251"/>
    <x v="59"/>
  </r>
  <r>
    <s v="54085"/>
    <s v="ibañez"/>
    <x v="0"/>
    <x v="0"/>
    <s v="maquilas"/>
    <n v="24060"/>
    <n v="218.95"/>
    <n v="18"/>
    <n v="10"/>
    <n v="85"/>
    <n v="2.58"/>
    <n v="9.1"/>
    <n v="9.1"/>
    <n v="219"/>
    <n v="-5.0000000000011369E-2"/>
    <x v="59"/>
  </r>
  <r>
    <s v="54088"/>
    <s v="menchaca"/>
    <x v="0"/>
    <x v="0"/>
    <s v="palanquilla / tocho"/>
    <n v="23880"/>
    <n v="218.4"/>
    <n v="18"/>
    <n v="10"/>
    <n v="85"/>
    <n v="2.57"/>
    <n v="9.1"/>
    <n v="9.15"/>
    <n v="217"/>
    <n v="1.4000000000000057"/>
    <x v="59"/>
  </r>
  <r>
    <s v="53982"/>
    <s v="albiol"/>
    <x v="1"/>
    <x v="1"/>
    <s v="maquilas"/>
    <n v="26240"/>
    <n v="131.19999999999999"/>
    <n v="18"/>
    <n v="10"/>
    <n v="85"/>
    <n v="1.54"/>
    <n v="9.1"/>
    <n v="5"/>
    <n v="239"/>
    <n v="-107.80000000000001"/>
    <x v="59"/>
  </r>
  <r>
    <s v="54044"/>
    <s v="carvol"/>
    <x v="1"/>
    <x v="2"/>
    <s v="maquilas"/>
    <n v="24160"/>
    <n v="115.48"/>
    <n v="18"/>
    <n v="10"/>
    <n v="73"/>
    <n v="1.58"/>
    <n v="5.97"/>
    <n v="4.78"/>
    <n v="144"/>
    <n v="-28.519999999999996"/>
    <x v="59"/>
  </r>
  <r>
    <s v="54038"/>
    <s v="cruchaga"/>
    <x v="1"/>
    <x v="2"/>
    <s v="maquilas"/>
    <n v="23600"/>
    <n v="112.81"/>
    <n v="18"/>
    <n v="10"/>
    <n v="73"/>
    <n v="1.55"/>
    <n v="5.97"/>
    <n v="4.78"/>
    <n v="141"/>
    <n v="-28.189999999999998"/>
    <x v="59"/>
  </r>
  <r>
    <s v="54039"/>
    <s v="carvol"/>
    <x v="2"/>
    <x v="0"/>
    <s v="maquilas"/>
    <n v="28180"/>
    <n v="168.23"/>
    <n v="18"/>
    <n v="10"/>
    <n v="73"/>
    <n v="2.2999999999999998"/>
    <n v="5.97"/>
    <n v="5.97"/>
    <n v="168"/>
    <n v="0.22999999999998977"/>
    <x v="59"/>
  </r>
  <r>
    <s v="54040"/>
    <s v="carvol"/>
    <x v="2"/>
    <x v="0"/>
    <s v="maquilas"/>
    <n v="24820"/>
    <n v="148.18"/>
    <n v="18"/>
    <n v="10"/>
    <n v="73"/>
    <n v="2.0299999999999998"/>
    <n v="5.97"/>
    <n v="5.97"/>
    <n v="148"/>
    <n v="0.18000000000000682"/>
    <x v="59"/>
  </r>
  <r>
    <s v="54108"/>
    <s v="albiol"/>
    <x v="0"/>
    <x v="0"/>
    <s v="palanquilla / tocho"/>
    <n v="27560"/>
    <n v="241.15"/>
    <n v="19"/>
    <n v="10"/>
    <n v="85"/>
    <n v="2.84"/>
    <n v="9.1"/>
    <n v="8.75"/>
    <n v="251"/>
    <n v="-9.8499999999999943"/>
    <x v="60"/>
  </r>
  <r>
    <s v="54153"/>
    <s v="menchaca"/>
    <x v="0"/>
    <x v="0"/>
    <s v="palanquilla / tocho"/>
    <n v="25000"/>
    <n v="227.5"/>
    <n v="19"/>
    <n v="10"/>
    <n v="85"/>
    <n v="2.68"/>
    <n v="9.1"/>
    <n v="9.1"/>
    <n v="228"/>
    <n v="-0.5"/>
    <x v="60"/>
  </r>
  <r>
    <s v="54150"/>
    <s v="sastre"/>
    <x v="0"/>
    <x v="0"/>
    <s v="palanquilla / tocho"/>
    <n v="24920"/>
    <n v="226.77"/>
    <n v="19"/>
    <n v="10"/>
    <n v="85"/>
    <n v="2.67"/>
    <n v="9.1"/>
    <n v="9.1"/>
    <n v="227"/>
    <n v="-0.22999999999998977"/>
    <x v="60"/>
  </r>
  <r>
    <s v="54121"/>
    <s v="menchaca"/>
    <x v="0"/>
    <x v="0"/>
    <s v="palanquilla / tocho"/>
    <n v="22500"/>
    <n v="218.4"/>
    <n v="19"/>
    <n v="10"/>
    <n v="85"/>
    <n v="2.57"/>
    <n v="9.1"/>
    <n v="9.7100000000000009"/>
    <n v="205"/>
    <n v="13.400000000000006"/>
    <x v="60"/>
  </r>
  <r>
    <s v="54107"/>
    <s v="albiol"/>
    <x v="1"/>
    <x v="1"/>
    <s v="maquilas"/>
    <n v="26520"/>
    <n v="132.6"/>
    <n v="19"/>
    <n v="10"/>
    <n v="85"/>
    <n v="1.56"/>
    <n v="9.1"/>
    <n v="5"/>
    <n v="241"/>
    <n v="-108.4"/>
    <x v="60"/>
  </r>
  <r>
    <s v="54154"/>
    <s v="albiol"/>
    <x v="1"/>
    <x v="1"/>
    <s v="maquilas"/>
    <n v="24900"/>
    <n v="124.5"/>
    <n v="19"/>
    <n v="10"/>
    <n v="85"/>
    <n v="1.46"/>
    <n v="9.1"/>
    <n v="5"/>
    <n v="227"/>
    <n v="-102.5"/>
    <x v="60"/>
  </r>
  <r>
    <s v="54155"/>
    <s v="albiol"/>
    <x v="1"/>
    <x v="1"/>
    <s v="maquilas"/>
    <n v="24777"/>
    <n v="123.89"/>
    <n v="19"/>
    <n v="10"/>
    <n v="85"/>
    <n v="1.46"/>
    <n v="9.1"/>
    <n v="5"/>
    <n v="225"/>
    <n v="-101.11"/>
    <x v="60"/>
  </r>
  <r>
    <s v="54091"/>
    <s v="carvol"/>
    <x v="2"/>
    <x v="0"/>
    <s v="maquilas"/>
    <n v="27660"/>
    <n v="165.13"/>
    <n v="19"/>
    <n v="10"/>
    <n v="73"/>
    <n v="2.2599999999999998"/>
    <n v="5.97"/>
    <n v="5.97"/>
    <n v="165"/>
    <n v="0.12999999999999545"/>
    <x v="60"/>
  </r>
  <r>
    <s v="54090"/>
    <s v="trankim"/>
    <x v="2"/>
    <x v="0"/>
    <s v="maquilas"/>
    <n v="27060"/>
    <n v="161.55000000000001"/>
    <n v="19"/>
    <n v="10"/>
    <n v="73"/>
    <n v="2.21"/>
    <n v="5.97"/>
    <n v="5.97"/>
    <n v="162"/>
    <n v="-0.44999999999998863"/>
    <x v="60"/>
  </r>
  <r>
    <s v="54184"/>
    <s v="albiol"/>
    <x v="0"/>
    <x v="0"/>
    <s v="palanquilla / tocho"/>
    <n v="28140"/>
    <n v="246.23"/>
    <n v="20"/>
    <n v="10"/>
    <n v="85"/>
    <n v="2.9"/>
    <n v="9.1"/>
    <n v="8.75"/>
    <n v="256"/>
    <n v="-9.7700000000000102"/>
    <x v="61"/>
  </r>
  <r>
    <s v="54183"/>
    <s v="albiol"/>
    <x v="0"/>
    <x v="0"/>
    <s v="palanquilla / tocho"/>
    <n v="26800"/>
    <n v="234.5"/>
    <n v="20"/>
    <n v="10"/>
    <n v="85"/>
    <n v="2.76"/>
    <n v="9.1"/>
    <n v="8.75"/>
    <n v="244"/>
    <n v="-9.5"/>
    <x v="61"/>
  </r>
  <r>
    <s v="54191"/>
    <s v="menchaca"/>
    <x v="0"/>
    <x v="0"/>
    <s v="palanquilla / tocho"/>
    <n v="24440"/>
    <n v="372.4"/>
    <n v="20"/>
    <n v="10"/>
    <n v="85"/>
    <n v="4.38"/>
    <n v="9.1"/>
    <n v="15.24"/>
    <n v="222"/>
    <n v="150.39999999999998"/>
    <x v="61"/>
  </r>
  <r>
    <s v="54192"/>
    <s v="menchaca"/>
    <x v="0"/>
    <x v="0"/>
    <s v="palanquilla / tocho"/>
    <n v="24400"/>
    <n v="372.04"/>
    <n v="20"/>
    <n v="10"/>
    <n v="85"/>
    <n v="4.38"/>
    <n v="9.1"/>
    <n v="15.25"/>
    <n v="222"/>
    <n v="150.04000000000002"/>
    <x v="61"/>
  </r>
  <r>
    <s v="54188"/>
    <s v="sastre"/>
    <x v="0"/>
    <x v="0"/>
    <s v="palanquilla / tocho"/>
    <n v="24140"/>
    <n v="219.67"/>
    <n v="20"/>
    <n v="10"/>
    <n v="85"/>
    <n v="2.58"/>
    <n v="9.1"/>
    <n v="9.1"/>
    <n v="220"/>
    <n v="-0.33000000000001251"/>
    <x v="61"/>
  </r>
  <r>
    <s v="54189"/>
    <s v="torre"/>
    <x v="0"/>
    <x v="0"/>
    <s v="palanquilla / tocho"/>
    <n v="24080"/>
    <n v="219.13"/>
    <n v="20"/>
    <n v="10"/>
    <n v="85"/>
    <n v="2.58"/>
    <n v="9.1"/>
    <n v="9.1"/>
    <n v="219"/>
    <n v="0.12999999999999545"/>
    <x v="61"/>
  </r>
  <r>
    <s v="54185"/>
    <s v="carvol"/>
    <x v="2"/>
    <x v="0"/>
    <s v="maquilas"/>
    <n v="28560"/>
    <n v="170.5"/>
    <n v="20"/>
    <n v="10"/>
    <n v="73"/>
    <n v="2.34"/>
    <n v="5.97"/>
    <n v="5.97"/>
    <n v="171"/>
    <n v="-0.5"/>
    <x v="61"/>
  </r>
  <r>
    <s v="54187"/>
    <s v="trankim"/>
    <x v="2"/>
    <x v="0"/>
    <s v="maquilas"/>
    <n v="26880"/>
    <n v="160.47"/>
    <n v="20"/>
    <n v="10"/>
    <n v="73"/>
    <n v="2.2000000000000002"/>
    <n v="5.97"/>
    <n v="5.97"/>
    <n v="160"/>
    <n v="0.46999999999999886"/>
    <x v="61"/>
  </r>
  <r>
    <s v="54200"/>
    <s v="albiol"/>
    <x v="0"/>
    <x v="0"/>
    <s v="palanquilla / tocho"/>
    <n v="27640"/>
    <n v="241.85"/>
    <n v="23"/>
    <n v="10"/>
    <n v="85"/>
    <n v="2.85"/>
    <n v="9.1"/>
    <n v="8.75"/>
    <n v="252"/>
    <n v="-10.150000000000006"/>
    <x v="62"/>
  </r>
  <r>
    <s v="54232"/>
    <s v="torre"/>
    <x v="0"/>
    <x v="0"/>
    <s v="palanquilla / tocho"/>
    <n v="27220"/>
    <n v="247.7"/>
    <n v="23"/>
    <n v="10"/>
    <n v="85"/>
    <n v="2.91"/>
    <n v="9.1"/>
    <n v="9.1"/>
    <n v="248"/>
    <n v="-0.30000000000001137"/>
    <x v="62"/>
  </r>
  <r>
    <s v="54230"/>
    <s v="torre"/>
    <x v="0"/>
    <x v="0"/>
    <s v="palanquilla / tocho"/>
    <n v="26920"/>
    <n v="244.97"/>
    <n v="23"/>
    <n v="10"/>
    <n v="85"/>
    <n v="2.88"/>
    <n v="9.1"/>
    <n v="9.1"/>
    <n v="245"/>
    <n v="-3.0000000000001137E-2"/>
    <x v="62"/>
  </r>
  <r>
    <s v="54203"/>
    <s v="albiol"/>
    <x v="0"/>
    <x v="0"/>
    <s v="palanquilla / tocho"/>
    <n v="26000"/>
    <n v="227.5"/>
    <n v="23"/>
    <n v="10"/>
    <n v="85"/>
    <n v="2.68"/>
    <n v="9.1"/>
    <n v="8.75"/>
    <n v="237"/>
    <n v="-9.5"/>
    <x v="62"/>
  </r>
  <r>
    <s v="54194"/>
    <s v="sastre"/>
    <x v="0"/>
    <x v="0"/>
    <s v="palanquilla / tocho"/>
    <n v="25960"/>
    <n v="236.24"/>
    <n v="23"/>
    <n v="10"/>
    <n v="85"/>
    <n v="2.78"/>
    <n v="9.1"/>
    <n v="9.1"/>
    <n v="236"/>
    <n v="0.24000000000000909"/>
    <x v="62"/>
  </r>
  <r>
    <s v="54197"/>
    <s v="menchaca"/>
    <x v="0"/>
    <x v="0"/>
    <s v="palanquilla / tocho"/>
    <n v="25380"/>
    <n v="230.96"/>
    <n v="23"/>
    <n v="10"/>
    <n v="85"/>
    <n v="2.72"/>
    <n v="9.1"/>
    <n v="9.1"/>
    <n v="231"/>
    <n v="-3.9999999999992042E-2"/>
    <x v="62"/>
  </r>
  <r>
    <s v="54231"/>
    <s v="transcar"/>
    <x v="0"/>
    <x v="0"/>
    <s v="maquilas"/>
    <n v="25194"/>
    <n v="229.27"/>
    <n v="23"/>
    <n v="10"/>
    <n v="85"/>
    <n v="2.7"/>
    <n v="9.1"/>
    <n v="9.1"/>
    <n v="229"/>
    <n v="0.27000000000001023"/>
    <x v="62"/>
  </r>
  <r>
    <s v="54202"/>
    <s v="menchaca"/>
    <x v="0"/>
    <x v="0"/>
    <s v="palanquilla / tocho"/>
    <n v="24240"/>
    <n v="220.58"/>
    <n v="23"/>
    <n v="10"/>
    <n v="85"/>
    <n v="2.6"/>
    <n v="9.1"/>
    <n v="9.1"/>
    <n v="221"/>
    <n v="-0.41999999999998749"/>
    <x v="62"/>
  </r>
  <r>
    <s v="54195"/>
    <s v="menchaca"/>
    <x v="0"/>
    <x v="0"/>
    <s v="palanquilla / tocho"/>
    <n v="24140"/>
    <n v="219.67"/>
    <n v="23"/>
    <n v="10"/>
    <n v="85"/>
    <n v="2.58"/>
    <n v="9.1"/>
    <n v="9.1"/>
    <n v="220"/>
    <n v="-0.33000000000001251"/>
    <x v="62"/>
  </r>
  <r>
    <s v="54196"/>
    <s v="menchaca"/>
    <x v="0"/>
    <x v="0"/>
    <s v="palanquilla / tocho"/>
    <n v="23980"/>
    <n v="218.4"/>
    <n v="23"/>
    <n v="10"/>
    <n v="85"/>
    <n v="2.57"/>
    <n v="9.1"/>
    <n v="9.11"/>
    <n v="218"/>
    <n v="0.40000000000000568"/>
    <x v="62"/>
  </r>
  <r>
    <s v="54193"/>
    <s v="menchaca"/>
    <x v="0"/>
    <x v="0"/>
    <s v="palanquilla / tocho"/>
    <n v="23830"/>
    <n v="218.4"/>
    <n v="23"/>
    <n v="10"/>
    <n v="85"/>
    <n v="2.57"/>
    <n v="9.1"/>
    <n v="9.16"/>
    <n v="217"/>
    <n v="1.4000000000000057"/>
    <x v="62"/>
  </r>
  <r>
    <s v="54199"/>
    <s v="sastre"/>
    <x v="0"/>
    <x v="0"/>
    <s v="palanquilla / tocho"/>
    <n v="23540"/>
    <n v="218.4"/>
    <n v="23"/>
    <n v="10"/>
    <n v="85"/>
    <n v="2.57"/>
    <n v="9.1"/>
    <n v="9.2799999999999994"/>
    <n v="214"/>
    <n v="4.4000000000000057"/>
    <x v="62"/>
  </r>
  <r>
    <s v="54198"/>
    <s v="albiol"/>
    <x v="1"/>
    <x v="1"/>
    <s v="maquilas"/>
    <n v="26420"/>
    <n v="132.1"/>
    <n v="23"/>
    <n v="10"/>
    <n v="85"/>
    <n v="1.55"/>
    <n v="9.1"/>
    <n v="5"/>
    <n v="240"/>
    <n v="-107.9"/>
    <x v="62"/>
  </r>
  <r>
    <s v="54236"/>
    <s v="albiol"/>
    <x v="0"/>
    <x v="0"/>
    <s v="palanquilla / tocho"/>
    <n v="27360"/>
    <n v="239.4"/>
    <n v="24"/>
    <n v="10"/>
    <n v="85"/>
    <n v="2.82"/>
    <n v="9.1"/>
    <n v="8.75"/>
    <n v="249"/>
    <n v="-9.5999999999999943"/>
    <x v="63"/>
  </r>
  <r>
    <s v="54253"/>
    <s v="albiol"/>
    <x v="0"/>
    <x v="0"/>
    <s v="palanquilla / tocho"/>
    <n v="27060"/>
    <n v="236.78"/>
    <n v="24"/>
    <n v="10"/>
    <n v="85"/>
    <n v="2.79"/>
    <n v="9.1"/>
    <n v="8.75"/>
    <n v="246"/>
    <n v="-9.2199999999999989"/>
    <x v="63"/>
  </r>
  <r>
    <s v="54285"/>
    <s v="torre"/>
    <x v="0"/>
    <x v="0"/>
    <s v="palanquilla / tocho"/>
    <n v="26740"/>
    <n v="243.33"/>
    <n v="24"/>
    <n v="10"/>
    <n v="85"/>
    <n v="2.86"/>
    <n v="9.1"/>
    <n v="9.1"/>
    <n v="243"/>
    <n v="0.33000000000001251"/>
    <x v="63"/>
  </r>
  <r>
    <s v="54286"/>
    <s v="ibañez"/>
    <x v="0"/>
    <x v="0"/>
    <s v="maquilas"/>
    <n v="25122"/>
    <n v="228.61"/>
    <n v="24"/>
    <n v="10"/>
    <n v="85"/>
    <n v="2.69"/>
    <n v="9.1"/>
    <n v="9.1"/>
    <n v="229"/>
    <n v="-0.38999999999998636"/>
    <x v="63"/>
  </r>
  <r>
    <s v="54288"/>
    <s v="transcar"/>
    <x v="0"/>
    <x v="0"/>
    <s v="palanquilla / tocho"/>
    <n v="24020"/>
    <n v="218.58"/>
    <n v="24"/>
    <n v="10"/>
    <n v="85"/>
    <n v="2.57"/>
    <n v="9.1"/>
    <n v="9.1"/>
    <n v="219"/>
    <n v="-0.41999999999998749"/>
    <x v="63"/>
  </r>
  <r>
    <s v="54233"/>
    <s v="albiol"/>
    <x v="1"/>
    <x v="1"/>
    <s v="maquilas"/>
    <n v="10500"/>
    <n v="52.5"/>
    <n v="24"/>
    <n v="10"/>
    <n v="85"/>
    <n v="0.62"/>
    <n v="9.1"/>
    <n v="5"/>
    <n v="96"/>
    <n v="-43.5"/>
    <x v="63"/>
  </r>
  <r>
    <s v="54323"/>
    <s v="albiol"/>
    <x v="0"/>
    <x v="0"/>
    <s v="palanquilla / tocho"/>
    <n v="27023"/>
    <n v="236.45"/>
    <n v="25"/>
    <n v="10"/>
    <n v="85"/>
    <n v="2.78"/>
    <n v="9.1"/>
    <n v="8.75"/>
    <n v="246"/>
    <n v="-9.5500000000000114"/>
    <x v="64"/>
  </r>
  <r>
    <s v="54322"/>
    <s v="albiol"/>
    <x v="0"/>
    <x v="0"/>
    <s v="palanquilla / tocho"/>
    <n v="26480"/>
    <n v="231.7"/>
    <n v="25"/>
    <n v="10"/>
    <n v="85"/>
    <n v="2.73"/>
    <n v="9.1"/>
    <n v="8.75"/>
    <n v="241"/>
    <n v="-9.3000000000000114"/>
    <x v="64"/>
  </r>
  <r>
    <s v="54338"/>
    <s v="carvol"/>
    <x v="2"/>
    <x v="0"/>
    <s v="maquilas"/>
    <n v="24960"/>
    <n v="149.01"/>
    <n v="25"/>
    <n v="10"/>
    <n v="73"/>
    <n v="2.04"/>
    <n v="5.97"/>
    <n v="5.97"/>
    <n v="149"/>
    <n v="9.9999999999909051E-3"/>
    <x v="64"/>
  </r>
  <r>
    <s v="54346"/>
    <s v="albiol"/>
    <x v="0"/>
    <x v="0"/>
    <s v="palanquilla / tocho"/>
    <n v="27280"/>
    <n v="238.7"/>
    <n v="26"/>
    <n v="10"/>
    <n v="85"/>
    <n v="2.81"/>
    <n v="9.1"/>
    <n v="8.75"/>
    <n v="248"/>
    <n v="-9.3000000000000114"/>
    <x v="65"/>
  </r>
  <r>
    <s v="54345"/>
    <s v="albiol"/>
    <x v="0"/>
    <x v="0"/>
    <s v="palanquilla / tocho"/>
    <n v="26680"/>
    <n v="233.45"/>
    <n v="26"/>
    <n v="10"/>
    <n v="85"/>
    <n v="2.75"/>
    <n v="9.1"/>
    <n v="8.75"/>
    <n v="243"/>
    <n v="-9.5500000000000114"/>
    <x v="65"/>
  </r>
  <r>
    <s v="54387"/>
    <s v="torre"/>
    <x v="0"/>
    <x v="0"/>
    <s v="palanquilla / tocho"/>
    <n v="25460"/>
    <n v="231.69"/>
    <n v="26"/>
    <n v="10"/>
    <n v="85"/>
    <n v="2.73"/>
    <n v="9.1"/>
    <n v="9.1"/>
    <n v="232"/>
    <n v="-0.31000000000000227"/>
    <x v="65"/>
  </r>
  <r>
    <s v="54339"/>
    <s v="transcar"/>
    <x v="0"/>
    <x v="0"/>
    <s v="palanquilla / tocho"/>
    <n v="24760"/>
    <n v="225.32"/>
    <n v="26"/>
    <n v="10"/>
    <n v="85"/>
    <n v="2.65"/>
    <n v="9.1"/>
    <n v="9.1"/>
    <n v="225"/>
    <n v="0.31999999999999318"/>
    <x v="65"/>
  </r>
  <r>
    <s v="54369"/>
    <s v="menchaca"/>
    <x v="0"/>
    <x v="0"/>
    <s v="palanquilla / tocho"/>
    <n v="23980"/>
    <n v="218.4"/>
    <n v="26"/>
    <n v="10"/>
    <n v="85"/>
    <n v="2.57"/>
    <n v="9.1"/>
    <n v="9.11"/>
    <n v="218"/>
    <n v="0.40000000000000568"/>
    <x v="65"/>
  </r>
  <r>
    <s v="54388"/>
    <s v="torre"/>
    <x v="0"/>
    <x v="0"/>
    <s v="palanquilla / tocho"/>
    <n v="20767"/>
    <n v="188.98"/>
    <n v="26"/>
    <n v="10"/>
    <n v="85"/>
    <n v="2.2200000000000002"/>
    <n v="9.1"/>
    <n v="9.1"/>
    <n v="189"/>
    <n v="-2.0000000000010232E-2"/>
    <x v="65"/>
  </r>
  <r>
    <s v="54389"/>
    <s v="transcar"/>
    <x v="0"/>
    <x v="0"/>
    <s v="palanquilla / tocho"/>
    <n v="20150"/>
    <n v="183.37"/>
    <n v="26"/>
    <n v="10"/>
    <n v="85"/>
    <n v="2.16"/>
    <n v="9.1"/>
    <n v="9.1"/>
    <n v="183"/>
    <n v="0.37000000000000455"/>
    <x v="65"/>
  </r>
  <r>
    <s v="54370"/>
    <s v="transkgs"/>
    <x v="1"/>
    <x v="2"/>
    <s v="maquilas"/>
    <n v="23880"/>
    <n v="143.28"/>
    <n v="26"/>
    <n v="10"/>
    <n v="73"/>
    <n v="1.96"/>
    <n v="5.97"/>
    <n v="6"/>
    <n v="143"/>
    <n v="0.28000000000000114"/>
    <x v="65"/>
  </r>
  <r>
    <s v="54371"/>
    <s v="tanvol"/>
    <x v="1"/>
    <x v="2"/>
    <s v="maquilas"/>
    <n v="23020"/>
    <n v="143.28"/>
    <n v="26"/>
    <n v="10"/>
    <n v="73"/>
    <n v="1.96"/>
    <n v="5.97"/>
    <n v="6.22"/>
    <n v="137"/>
    <n v="6.2800000000000011"/>
    <x v="65"/>
  </r>
  <r>
    <s v="54372"/>
    <s v="garces"/>
    <x v="1"/>
    <x v="2"/>
    <s v="maquilas"/>
    <n v="22520"/>
    <n v="143.28"/>
    <n v="26"/>
    <n v="10"/>
    <n v="73"/>
    <n v="1.96"/>
    <n v="5.97"/>
    <n v="6.36"/>
    <n v="134"/>
    <n v="9.2800000000000011"/>
    <x v="65"/>
  </r>
  <r>
    <s v="54385"/>
    <s v="garces"/>
    <x v="1"/>
    <x v="2"/>
    <s v="maquilas"/>
    <n v="21860"/>
    <n v="143.28"/>
    <n v="26"/>
    <n v="10"/>
    <n v="73"/>
    <n v="1.96"/>
    <n v="5.97"/>
    <n v="6.55"/>
    <n v="131"/>
    <n v="12.280000000000001"/>
    <x v="65"/>
  </r>
  <r>
    <s v="54340"/>
    <s v="carvol"/>
    <x v="2"/>
    <x v="0"/>
    <s v="maquilas"/>
    <n v="24900"/>
    <n v="148.65"/>
    <n v="26"/>
    <n v="10"/>
    <n v="73"/>
    <n v="2.04"/>
    <n v="5.97"/>
    <n v="5.97"/>
    <n v="149"/>
    <n v="-0.34999999999999432"/>
    <x v="65"/>
  </r>
  <r>
    <s v="54341"/>
    <s v="carvol"/>
    <x v="2"/>
    <x v="0"/>
    <s v="maquilas"/>
    <n v="21500"/>
    <n v="143.28"/>
    <n v="26"/>
    <n v="10"/>
    <n v="73"/>
    <n v="1.96"/>
    <n v="5.97"/>
    <n v="6.66"/>
    <n v="128"/>
    <n v="15.280000000000001"/>
    <x v="65"/>
  </r>
  <r>
    <s v="54344"/>
    <s v="carvol"/>
    <x v="2"/>
    <x v="0"/>
    <s v="maquilas"/>
    <n v="20120"/>
    <n v="143.28"/>
    <n v="26"/>
    <n v="10"/>
    <n v="73"/>
    <n v="1.96"/>
    <n v="5.97"/>
    <n v="7.12"/>
    <n v="120"/>
    <n v="23.28"/>
    <x v="65"/>
  </r>
  <r>
    <s v="54399"/>
    <s v="albiol"/>
    <x v="0"/>
    <x v="0"/>
    <s v="palanquilla / tocho"/>
    <n v="27000"/>
    <n v="236.25"/>
    <n v="27"/>
    <n v="10"/>
    <n v="85"/>
    <n v="2.78"/>
    <n v="9.1"/>
    <n v="8.75"/>
    <n v="246"/>
    <n v="-9.75"/>
    <x v="66"/>
  </r>
  <r>
    <s v="54439"/>
    <s v="albiol"/>
    <x v="0"/>
    <x v="0"/>
    <s v="palanquilla / tocho"/>
    <n v="26740"/>
    <n v="233.98"/>
    <n v="27"/>
    <n v="10"/>
    <n v="85"/>
    <n v="2.75"/>
    <n v="9.1"/>
    <n v="8.75"/>
    <n v="243"/>
    <n v="-9.0200000000000102"/>
    <x v="66"/>
  </r>
  <r>
    <s v="54444"/>
    <s v="torre"/>
    <x v="0"/>
    <x v="0"/>
    <s v="palanquilla / tocho"/>
    <n v="25700"/>
    <n v="233.87"/>
    <n v="27"/>
    <n v="10"/>
    <n v="85"/>
    <n v="2.75"/>
    <n v="9.1"/>
    <n v="9.1"/>
    <n v="234"/>
    <n v="-0.12999999999999545"/>
    <x v="66"/>
  </r>
  <r>
    <s v="54397"/>
    <s v="transcar"/>
    <x v="0"/>
    <x v="0"/>
    <s v="palanquilla / tocho"/>
    <n v="24700"/>
    <n v="224.77"/>
    <n v="27"/>
    <n v="10"/>
    <n v="85"/>
    <n v="2.64"/>
    <n v="9.1"/>
    <n v="9.1"/>
    <n v="225"/>
    <n v="-0.22999999999998977"/>
    <x v="66"/>
  </r>
  <r>
    <s v="54394"/>
    <s v="sastre"/>
    <x v="0"/>
    <x v="0"/>
    <s v="palanquilla / tocho"/>
    <n v="24140"/>
    <n v="219.67"/>
    <n v="27"/>
    <n v="10"/>
    <n v="85"/>
    <n v="2.58"/>
    <n v="9.1"/>
    <n v="9.1"/>
    <n v="220"/>
    <n v="-0.33000000000001251"/>
    <x v="66"/>
  </r>
  <r>
    <s v="54393"/>
    <s v="sastre"/>
    <x v="0"/>
    <x v="0"/>
    <s v="palanquilla / tocho"/>
    <n v="24080"/>
    <n v="219.13"/>
    <n v="27"/>
    <n v="10"/>
    <n v="85"/>
    <n v="2.58"/>
    <n v="9.1"/>
    <n v="9.1"/>
    <n v="219"/>
    <n v="0.12999999999999545"/>
    <x v="66"/>
  </r>
  <r>
    <s v="54392"/>
    <s v="torre"/>
    <x v="0"/>
    <x v="0"/>
    <s v="palanquilla / tocho"/>
    <n v="6253"/>
    <n v="56.9"/>
    <n v="27"/>
    <n v="10"/>
    <n v="85"/>
    <n v="0.67"/>
    <n v="9.1"/>
    <n v="9.1"/>
    <n v="57"/>
    <n v="-0.10000000000000142"/>
    <x v="66"/>
  </r>
  <r>
    <s v="54391"/>
    <s v="transcar"/>
    <x v="0"/>
    <x v="0"/>
    <s v="palanquilla / tocho"/>
    <n v="4010"/>
    <n v="36.49"/>
    <n v="27"/>
    <n v="10"/>
    <n v="85"/>
    <n v="0.43"/>
    <n v="9.1"/>
    <n v="9.1"/>
    <n v="36"/>
    <n v="0.49000000000000199"/>
    <x v="66"/>
  </r>
  <r>
    <s v="54398"/>
    <s v="tanvol"/>
    <x v="1"/>
    <x v="2"/>
    <s v="maquilas"/>
    <n v="24000"/>
    <n v="143.28"/>
    <n v="27"/>
    <n v="10"/>
    <n v="73"/>
    <n v="1.96"/>
    <n v="5.97"/>
    <n v="5.97"/>
    <n v="143"/>
    <n v="0.28000000000000114"/>
    <x v="66"/>
  </r>
  <r>
    <s v="54395"/>
    <s v="carvol"/>
    <x v="2"/>
    <x v="0"/>
    <s v="maquilas"/>
    <n v="25831"/>
    <n v="154.21"/>
    <n v="27"/>
    <n v="10"/>
    <n v="73"/>
    <n v="2.11"/>
    <n v="5.97"/>
    <n v="5.97"/>
    <n v="154"/>
    <n v="0.21000000000000796"/>
    <x v="66"/>
  </r>
  <r>
    <s v="54503"/>
    <s v="menchaca"/>
    <x v="0"/>
    <x v="0"/>
    <s v="palanquilla / tocho"/>
    <n v="26600"/>
    <n v="392.06"/>
    <n v="28"/>
    <n v="10"/>
    <n v="85"/>
    <n v="4.6100000000000003"/>
    <n v="9.1"/>
    <n v="14.74"/>
    <n v="242"/>
    <n v="150.06"/>
    <x v="67"/>
  </r>
  <r>
    <s v="54504"/>
    <s v="menchaca"/>
    <x v="0"/>
    <x v="0"/>
    <s v="palanquilla / tocho"/>
    <n v="23880"/>
    <n v="368.4"/>
    <n v="28"/>
    <n v="10"/>
    <n v="85"/>
    <n v="4.33"/>
    <n v="9.1"/>
    <n v="15.43"/>
    <n v="217"/>
    <n v="151.39999999999998"/>
    <x v="67"/>
  </r>
  <r>
    <s v="54541"/>
    <s v="menchaca"/>
    <x v="0"/>
    <x v="0"/>
    <s v="maquilas"/>
    <n v="23294"/>
    <n v="218.4"/>
    <n v="30"/>
    <n v="10"/>
    <n v="85"/>
    <n v="2.57"/>
    <n v="9.1"/>
    <n v="9.3800000000000008"/>
    <n v="212"/>
    <n v="6.4000000000000057"/>
    <x v="68"/>
  </r>
  <r>
    <s v="54508"/>
    <s v="albiol"/>
    <x v="0"/>
    <x v="0"/>
    <s v="maquilas"/>
    <n v="1473"/>
    <n v="12.89"/>
    <n v="30"/>
    <n v="10"/>
    <n v="85"/>
    <n v="0.15"/>
    <n v="9.1"/>
    <n v="8.75"/>
    <n v="13"/>
    <n v="-0.10999999999999943"/>
    <x v="68"/>
  </r>
  <r>
    <s v="54505"/>
    <s v="albiol"/>
    <x v="1"/>
    <x v="1"/>
    <s v="maquilas"/>
    <n v="22632"/>
    <n v="113.16"/>
    <n v="30"/>
    <n v="10"/>
    <n v="85"/>
    <n v="1.33"/>
    <n v="9.1"/>
    <n v="5"/>
    <n v="206"/>
    <n v="-92.84"/>
    <x v="68"/>
  </r>
  <r>
    <s v="54507"/>
    <s v="carvol"/>
    <x v="2"/>
    <x v="0"/>
    <s v="maquilas"/>
    <n v="19020"/>
    <n v="143.28"/>
    <n v="30"/>
    <n v="10"/>
    <n v="73"/>
    <n v="1.96"/>
    <n v="5.97"/>
    <n v="7.53"/>
    <n v="114"/>
    <n v="29.28"/>
    <x v="68"/>
  </r>
  <r>
    <s v="54588"/>
    <s v="ibañez"/>
    <x v="0"/>
    <x v="0"/>
    <s v="maquilas"/>
    <n v="25700"/>
    <n v="233.87"/>
    <n v="31"/>
    <n v="10"/>
    <n v="85"/>
    <n v="2.75"/>
    <n v="9.1"/>
    <n v="9.1"/>
    <n v="234"/>
    <n v="-0.12999999999999545"/>
    <x v="69"/>
  </r>
  <r>
    <s v="54586"/>
    <s v="sastre"/>
    <x v="0"/>
    <x v="0"/>
    <s v="maquilas"/>
    <n v="25660"/>
    <n v="233.51"/>
    <n v="31"/>
    <n v="10"/>
    <n v="85"/>
    <n v="2.75"/>
    <n v="9.1"/>
    <n v="9.1"/>
    <n v="234"/>
    <n v="-0.49000000000000909"/>
    <x v="69"/>
  </r>
  <r>
    <s v="5aspurz"/>
    <s v="ibañez"/>
    <x v="0"/>
    <x v="0"/>
    <s v="maquilas"/>
    <n v="24740"/>
    <n v="225.13"/>
    <n v="31"/>
    <n v="10"/>
    <n v="85"/>
    <n v="2.65"/>
    <n v="9.1"/>
    <n v="9.1"/>
    <n v="225"/>
    <n v="0.12999999999999545"/>
    <x v="69"/>
  </r>
  <r>
    <s v="54591"/>
    <s v="menchaca"/>
    <x v="0"/>
    <x v="0"/>
    <s v="maquilas"/>
    <n v="24180"/>
    <n v="220.04"/>
    <n v="31"/>
    <n v="10"/>
    <n v="85"/>
    <n v="2.59"/>
    <n v="9.1"/>
    <n v="9.1"/>
    <n v="220"/>
    <n v="3.9999999999992042E-2"/>
    <x v="69"/>
  </r>
  <r>
    <s v="54592"/>
    <s v="sastre"/>
    <x v="0"/>
    <x v="0"/>
    <s v="maquilas"/>
    <n v="23437"/>
    <n v="218.4"/>
    <n v="31"/>
    <n v="10"/>
    <n v="85"/>
    <n v="2.57"/>
    <n v="9.1"/>
    <n v="9.32"/>
    <n v="213"/>
    <n v="5.4000000000000057"/>
    <x v="69"/>
  </r>
  <r>
    <s v="54544"/>
    <s v="menchaca"/>
    <x v="0"/>
    <x v="0"/>
    <s v="maquilas"/>
    <n v="23160"/>
    <n v="218.4"/>
    <n v="31"/>
    <n v="10"/>
    <n v="85"/>
    <n v="2.57"/>
    <n v="9.1"/>
    <n v="9.43"/>
    <n v="211"/>
    <n v="7.4000000000000057"/>
    <x v="69"/>
  </r>
  <r>
    <s v="54543"/>
    <s v="albiol"/>
    <x v="1"/>
    <x v="1"/>
    <s v="maquilas"/>
    <n v="25740"/>
    <n v="128.69999999999999"/>
    <n v="31"/>
    <n v="10"/>
    <n v="85"/>
    <n v="1.51"/>
    <n v="9.1"/>
    <n v="5"/>
    <n v="234"/>
    <n v="-105.30000000000001"/>
    <x v="69"/>
  </r>
  <r>
    <s v="54542"/>
    <s v="albiol"/>
    <x v="1"/>
    <x v="1"/>
    <s v="maquilas"/>
    <n v="22097"/>
    <n v="110.49"/>
    <n v="31"/>
    <n v="10"/>
    <n v="85"/>
    <n v="1.3"/>
    <n v="9.1"/>
    <n v="5"/>
    <n v="201"/>
    <n v="-90.51"/>
    <x v="69"/>
  </r>
  <r>
    <s v="54569"/>
    <s v="carvol"/>
    <x v="2"/>
    <x v="0"/>
    <s v="maquilas"/>
    <n v="24060"/>
    <n v="143.63999999999999"/>
    <n v="31"/>
    <n v="10"/>
    <n v="73"/>
    <n v="1.97"/>
    <n v="5.97"/>
    <n v="5.97"/>
    <n v="144"/>
    <n v="-0.36000000000001364"/>
    <x v="69"/>
  </r>
  <r>
    <s v="54589"/>
    <s v="carvol"/>
    <x v="2"/>
    <x v="0"/>
    <s v="maquilas"/>
    <n v="20180"/>
    <n v="143.28"/>
    <n v="31"/>
    <n v="10"/>
    <n v="73"/>
    <n v="1.96"/>
    <n v="5.97"/>
    <n v="7.1"/>
    <n v="120"/>
    <n v="23.28"/>
    <x v="6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3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origen del viaje">
  <location ref="A9:G21" firstHeaderRow="1" firstDataRow="2" firstDataCol="1"/>
  <pivotFields count="10">
    <pivotField showAll="0"/>
    <pivotField dataField="1"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dataField="1" numFmtId="3" showAll="0"/>
    <pivotField numFmtId="1" showAll="0"/>
    <pivotField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</pivotFields>
  <rowFields count="2">
    <field x="2"/>
    <field x="-2"/>
  </rowFields>
  <rowItems count="11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 t="grand">
      <x/>
    </i>
    <i t="grand" i="1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 kilos" fld="5" baseField="0" baseItem="0"/>
    <dataField name="nº viajes" fld="1" subtotal="count" baseField="0" baseItem="0"/>
  </dataFields>
  <formats count="6">
    <format dxfId="8">
      <pivotArea type="all" dataOnly="0" outline="0" fieldPosition="0"/>
    </format>
    <format dxfId="7">
      <pivotArea type="all" dataOnly="0" outline="0" fieldPosition="0"/>
    </format>
    <format dxfId="6">
      <pivotArea type="all" dataOnly="0" outline="0" fieldPosition="0"/>
    </format>
    <format dxfId="5">
      <pivotArea dataOnly="0" labelOnly="1" fieldPosition="0">
        <references count="1">
          <reference field="9" count="1">
            <x v="0"/>
          </reference>
        </references>
      </pivotArea>
    </format>
    <format dxfId="4">
      <pivotArea dataOnly="0" labelOnly="1" fieldPosition="0">
        <references count="1">
          <reference field="9" count="4">
            <x v="1"/>
            <x v="2"/>
            <x v="3"/>
            <x v="4"/>
          </reference>
        </references>
      </pivotArea>
    </format>
    <format dxfId="3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ABC, según peso" updatedVersion="3" minRefreshableVersion="3" showCalcMbrs="0" useAutoFormatting="1" itemPrintTitles="1" createdVersion="3" indent="0" outline="1" outlineData="1" multipleFieldFilters="0">
  <location ref="A2:G5" firstHeaderRow="1" firstDataRow="2" firstDataCol="1"/>
  <pivotFields count="10">
    <pivotField showAll="0"/>
    <pivotField dataField="1" showAll="0"/>
    <pivotField showAll="0"/>
    <pivotField showAll="0"/>
    <pivotField showAll="0"/>
    <pivotField dataField="1" numFmtId="3" showAll="0"/>
    <pivotField numFmtId="1" showAll="0"/>
    <pivotField showAll="0"/>
    <pivotField showAll="0"/>
    <pivotField axis="axisCol" showAll="0">
      <items count="6">
        <item x="0"/>
        <item x="1"/>
        <item x="2"/>
        <item x="3"/>
        <item x="4"/>
        <item t="default"/>
      </items>
    </pivotField>
  </pivotFields>
  <rowFields count="1">
    <field x="-2"/>
  </rowFields>
  <rowItems count="2">
    <i>
      <x/>
    </i>
    <i i="1">
      <x v="1"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total kilos" fld="5" baseField="0" baseItem="0"/>
    <dataField name="Nº viajes" fld="1" subtotal="count" baseField="0" baseItem="0"/>
  </dataFields>
  <formats count="5">
    <format dxfId="13">
      <pivotArea type="all" dataOnly="0" outline="0" fieldPosition="0"/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dataOnly="0" labelOnly="1" fieldPosition="0">
        <references count="1">
          <reference field="9" count="0"/>
        </references>
      </pivotArea>
    </format>
    <format dxfId="9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origen" colHeaderCaption="destino">
  <location ref="A3:E7" firstHeaderRow="1" firstDataRow="2" firstDataCol="1" rowPageCount="1" colPageCount="1"/>
  <pivotFields count="16">
    <pivotField showAll="0"/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n="orio" x="1"/>
        <item x="0"/>
        <item x="2"/>
        <item t="default"/>
      </items>
    </pivotField>
    <pivotField showAll="0"/>
    <pivotField numFmtId="3" showAll="0"/>
    <pivotField numFmtId="1" showAll="0"/>
    <pivotField showAll="0"/>
    <pivotField dataField="1" showAll="0"/>
    <pivotField showAll="0"/>
    <pivotField showAll="0"/>
    <pivotField showAll="0"/>
    <pivotField numFmtId="4" showAll="0"/>
    <pivotField numFmtId="3" showAll="0"/>
    <pivotField numFmtId="164" showAll="0"/>
    <pivotField axis="axisPage" numFmtId="14" showAll="0">
      <items count="7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15" item="1" hier="-1"/>
  </pageFields>
  <dataFields count="1">
    <dataField name="nº viajes" fld="8" subtotal="count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J596"/>
  <sheetViews>
    <sheetView workbookViewId="0">
      <pane ySplit="1" topLeftCell="A562" activePane="bottomLeft" state="frozenSplit"/>
      <selection pane="bottomLeft" activeCell="I573" sqref="I573"/>
    </sheetView>
  </sheetViews>
  <sheetFormatPr baseColWidth="10" defaultColWidth="20.5546875" defaultRowHeight="15.6"/>
  <cols>
    <col min="1" max="1" width="20.5546875" style="9"/>
    <col min="2" max="2" width="20.5546875" style="8"/>
    <col min="3" max="3" width="13.5546875" style="8" customWidth="1"/>
    <col min="4" max="4" width="14.6640625" style="8" customWidth="1"/>
    <col min="5" max="5" width="20.5546875" style="8"/>
    <col min="6" max="6" width="15.109375" style="10" customWidth="1"/>
    <col min="7" max="7" width="11.33203125" style="11" customWidth="1"/>
    <col min="8" max="8" width="7.88671875" style="8" customWidth="1"/>
    <col min="9" max="9" width="9.109375" style="8" customWidth="1"/>
    <col min="10" max="10" width="8" style="8" customWidth="1"/>
    <col min="11" max="16384" width="20.5546875" style="8"/>
  </cols>
  <sheetData>
    <row r="1" spans="1:10" s="3" customFormat="1">
      <c r="A1" s="36" t="s">
        <v>0</v>
      </c>
      <c r="B1" s="36" t="s">
        <v>596</v>
      </c>
      <c r="C1" s="36" t="s">
        <v>617</v>
      </c>
      <c r="D1" s="36" t="s">
        <v>612</v>
      </c>
      <c r="E1" s="36" t="s">
        <v>616</v>
      </c>
      <c r="F1" s="37" t="s">
        <v>1</v>
      </c>
      <c r="G1" s="38" t="s">
        <v>615</v>
      </c>
      <c r="H1" s="39" t="s">
        <v>630</v>
      </c>
      <c r="I1" s="39" t="s">
        <v>629</v>
      </c>
      <c r="J1" s="39" t="s">
        <v>657</v>
      </c>
    </row>
    <row r="2" spans="1:10">
      <c r="A2" s="4" t="s">
        <v>57</v>
      </c>
      <c r="B2" s="5" t="s">
        <v>597</v>
      </c>
      <c r="C2" s="5" t="s">
        <v>613</v>
      </c>
      <c r="D2" s="5" t="s">
        <v>633</v>
      </c>
      <c r="E2" s="5" t="s">
        <v>619</v>
      </c>
      <c r="F2" s="6">
        <v>29940</v>
      </c>
      <c r="G2" s="7">
        <v>149.69999999999999</v>
      </c>
      <c r="H2" s="8">
        <v>7</v>
      </c>
      <c r="I2" s="8">
        <v>7</v>
      </c>
      <c r="J2" s="8">
        <v>2019</v>
      </c>
    </row>
    <row r="3" spans="1:10">
      <c r="A3" s="4" t="s">
        <v>24</v>
      </c>
      <c r="B3" s="5" t="s">
        <v>597</v>
      </c>
      <c r="C3" s="5" t="s">
        <v>613</v>
      </c>
      <c r="D3" s="5" t="s">
        <v>633</v>
      </c>
      <c r="E3" s="5" t="s">
        <v>619</v>
      </c>
      <c r="F3" s="6">
        <v>29020</v>
      </c>
      <c r="G3" s="7">
        <v>145.1</v>
      </c>
      <c r="H3" s="8">
        <v>4</v>
      </c>
      <c r="I3" s="8">
        <v>7</v>
      </c>
      <c r="J3" s="8">
        <v>2019</v>
      </c>
    </row>
    <row r="4" spans="1:10">
      <c r="A4" s="4" t="s">
        <v>143</v>
      </c>
      <c r="B4" s="5" t="s">
        <v>597</v>
      </c>
      <c r="C4" s="5" t="s">
        <v>613</v>
      </c>
      <c r="D4" s="5" t="s">
        <v>633</v>
      </c>
      <c r="E4" s="5" t="s">
        <v>619</v>
      </c>
      <c r="F4" s="6">
        <v>28780</v>
      </c>
      <c r="G4" s="7">
        <v>143.9</v>
      </c>
      <c r="H4" s="8">
        <v>20</v>
      </c>
      <c r="I4" s="8">
        <v>7</v>
      </c>
      <c r="J4" s="8">
        <v>2019</v>
      </c>
    </row>
    <row r="5" spans="1:10">
      <c r="A5" s="4" t="s">
        <v>245</v>
      </c>
      <c r="B5" s="5" t="s">
        <v>597</v>
      </c>
      <c r="C5" s="5" t="s">
        <v>633</v>
      </c>
      <c r="D5" s="5" t="s">
        <v>613</v>
      </c>
      <c r="E5" s="5" t="s">
        <v>618</v>
      </c>
      <c r="F5" s="6">
        <v>28700</v>
      </c>
      <c r="G5" s="7">
        <v>251.13</v>
      </c>
      <c r="H5" s="8">
        <v>5</v>
      </c>
      <c r="I5" s="8">
        <v>9</v>
      </c>
      <c r="J5" s="8">
        <v>2019</v>
      </c>
    </row>
    <row r="6" spans="1:10">
      <c r="A6" s="4" t="s">
        <v>334</v>
      </c>
      <c r="B6" s="5" t="s">
        <v>597</v>
      </c>
      <c r="C6" s="5" t="s">
        <v>633</v>
      </c>
      <c r="D6" s="5" t="s">
        <v>613</v>
      </c>
      <c r="E6" s="5" t="s">
        <v>618</v>
      </c>
      <c r="F6" s="6">
        <v>28600</v>
      </c>
      <c r="G6" s="7">
        <v>250.25</v>
      </c>
      <c r="H6" s="8">
        <v>19</v>
      </c>
      <c r="I6" s="8">
        <v>9</v>
      </c>
      <c r="J6" s="8">
        <v>2019</v>
      </c>
    </row>
    <row r="7" spans="1:10">
      <c r="A7" s="4" t="s">
        <v>530</v>
      </c>
      <c r="B7" s="5" t="s">
        <v>602</v>
      </c>
      <c r="C7" s="5" t="s">
        <v>614</v>
      </c>
      <c r="D7" s="5" t="s">
        <v>613</v>
      </c>
      <c r="E7" s="5" t="s">
        <v>619</v>
      </c>
      <c r="F7" s="6">
        <v>28560</v>
      </c>
      <c r="G7" s="7">
        <v>170.5</v>
      </c>
      <c r="H7" s="8">
        <v>20</v>
      </c>
      <c r="I7" s="8">
        <v>10</v>
      </c>
      <c r="J7" s="8">
        <v>2019</v>
      </c>
    </row>
    <row r="8" spans="1:10">
      <c r="A8" s="4" t="s">
        <v>51</v>
      </c>
      <c r="B8" s="5" t="s">
        <v>597</v>
      </c>
      <c r="C8" s="5" t="s">
        <v>633</v>
      </c>
      <c r="D8" s="5" t="s">
        <v>613</v>
      </c>
      <c r="E8" s="5" t="s">
        <v>619</v>
      </c>
      <c r="F8" s="6">
        <v>28520</v>
      </c>
      <c r="G8" s="7">
        <v>249.55</v>
      </c>
      <c r="H8" s="8">
        <v>6</v>
      </c>
      <c r="I8" s="8">
        <v>7</v>
      </c>
      <c r="J8" s="8">
        <v>2019</v>
      </c>
    </row>
    <row r="9" spans="1:10">
      <c r="A9" s="4" t="s">
        <v>106</v>
      </c>
      <c r="B9" s="5" t="s">
        <v>597</v>
      </c>
      <c r="C9" s="5" t="s">
        <v>633</v>
      </c>
      <c r="D9" s="5" t="s">
        <v>613</v>
      </c>
      <c r="E9" s="5" t="s">
        <v>618</v>
      </c>
      <c r="F9" s="6">
        <v>28340</v>
      </c>
      <c r="G9" s="7">
        <v>247.98</v>
      </c>
      <c r="H9" s="8">
        <v>14</v>
      </c>
      <c r="I9" s="8">
        <v>7</v>
      </c>
      <c r="J9" s="8">
        <v>2019</v>
      </c>
    </row>
    <row r="10" spans="1:10">
      <c r="A10" s="4" t="s">
        <v>16</v>
      </c>
      <c r="B10" s="5" t="s">
        <v>597</v>
      </c>
      <c r="C10" s="5" t="s">
        <v>633</v>
      </c>
      <c r="D10" s="5" t="s">
        <v>613</v>
      </c>
      <c r="E10" s="5" t="s">
        <v>618</v>
      </c>
      <c r="F10" s="6">
        <v>28320</v>
      </c>
      <c r="G10" s="7">
        <v>247.8</v>
      </c>
      <c r="H10" s="8">
        <v>3</v>
      </c>
      <c r="I10" s="8">
        <v>7</v>
      </c>
      <c r="J10" s="8">
        <v>2019</v>
      </c>
    </row>
    <row r="11" spans="1:10">
      <c r="A11" s="4" t="s">
        <v>217</v>
      </c>
      <c r="B11" s="5" t="s">
        <v>597</v>
      </c>
      <c r="C11" s="5" t="s">
        <v>633</v>
      </c>
      <c r="D11" s="5" t="s">
        <v>613</v>
      </c>
      <c r="E11" s="5" t="s">
        <v>618</v>
      </c>
      <c r="F11" s="6">
        <v>28300</v>
      </c>
      <c r="G11" s="7">
        <v>247.63</v>
      </c>
      <c r="H11" s="8">
        <v>28</v>
      </c>
      <c r="I11" s="8">
        <v>8</v>
      </c>
      <c r="J11" s="8">
        <v>2019</v>
      </c>
    </row>
    <row r="12" spans="1:10">
      <c r="A12" s="4" t="s">
        <v>266</v>
      </c>
      <c r="B12" s="5" t="s">
        <v>597</v>
      </c>
      <c r="C12" s="5" t="s">
        <v>633</v>
      </c>
      <c r="D12" s="5" t="s">
        <v>613</v>
      </c>
      <c r="E12" s="5" t="s">
        <v>618</v>
      </c>
      <c r="F12" s="6">
        <v>28300</v>
      </c>
      <c r="G12" s="7">
        <v>247.63</v>
      </c>
      <c r="H12" s="8">
        <v>8</v>
      </c>
      <c r="I12" s="8">
        <v>9</v>
      </c>
      <c r="J12" s="8">
        <v>2019</v>
      </c>
    </row>
    <row r="13" spans="1:10">
      <c r="A13" s="4" t="s">
        <v>265</v>
      </c>
      <c r="B13" s="5" t="s">
        <v>597</v>
      </c>
      <c r="C13" s="5" t="s">
        <v>633</v>
      </c>
      <c r="D13" s="5" t="s">
        <v>613</v>
      </c>
      <c r="E13" s="5" t="s">
        <v>618</v>
      </c>
      <c r="F13" s="6">
        <v>28240</v>
      </c>
      <c r="G13" s="7">
        <v>247.1</v>
      </c>
      <c r="H13" s="8">
        <v>8</v>
      </c>
      <c r="I13" s="8">
        <v>9</v>
      </c>
      <c r="J13" s="8">
        <v>2019</v>
      </c>
    </row>
    <row r="14" spans="1:10">
      <c r="A14" s="4" t="s">
        <v>70</v>
      </c>
      <c r="B14" s="5" t="s">
        <v>597</v>
      </c>
      <c r="C14" s="5" t="s">
        <v>633</v>
      </c>
      <c r="D14" s="5" t="s">
        <v>613</v>
      </c>
      <c r="E14" s="5" t="s">
        <v>618</v>
      </c>
      <c r="F14" s="6">
        <v>28200</v>
      </c>
      <c r="G14" s="7">
        <v>246.75</v>
      </c>
      <c r="H14" s="8">
        <v>10</v>
      </c>
      <c r="I14" s="8">
        <v>7</v>
      </c>
      <c r="J14" s="8">
        <v>2019</v>
      </c>
    </row>
    <row r="15" spans="1:10">
      <c r="A15" s="4" t="s">
        <v>511</v>
      </c>
      <c r="B15" s="5" t="s">
        <v>602</v>
      </c>
      <c r="C15" s="5" t="s">
        <v>614</v>
      </c>
      <c r="D15" s="5" t="s">
        <v>613</v>
      </c>
      <c r="E15" s="5" t="s">
        <v>619</v>
      </c>
      <c r="F15" s="6">
        <v>28180</v>
      </c>
      <c r="G15" s="7">
        <v>168.23</v>
      </c>
      <c r="H15" s="8">
        <v>18</v>
      </c>
      <c r="I15" s="8">
        <v>10</v>
      </c>
      <c r="J15" s="8">
        <v>2019</v>
      </c>
    </row>
    <row r="16" spans="1:10">
      <c r="A16" s="4" t="s">
        <v>5</v>
      </c>
      <c r="B16" s="5" t="s">
        <v>597</v>
      </c>
      <c r="C16" s="5" t="s">
        <v>613</v>
      </c>
      <c r="D16" s="5" t="s">
        <v>633</v>
      </c>
      <c r="E16" s="5" t="s">
        <v>619</v>
      </c>
      <c r="F16" s="6">
        <v>28150</v>
      </c>
      <c r="G16" s="7">
        <v>140.75</v>
      </c>
      <c r="H16" s="8">
        <v>3</v>
      </c>
      <c r="I16" s="8">
        <v>7</v>
      </c>
      <c r="J16" s="8">
        <v>2019</v>
      </c>
    </row>
    <row r="17" spans="1:10">
      <c r="A17" s="4" t="s">
        <v>255</v>
      </c>
      <c r="B17" s="5" t="s">
        <v>597</v>
      </c>
      <c r="C17" s="5" t="s">
        <v>633</v>
      </c>
      <c r="D17" s="5" t="s">
        <v>613</v>
      </c>
      <c r="E17" s="5" t="s">
        <v>618</v>
      </c>
      <c r="F17" s="6">
        <v>28140</v>
      </c>
      <c r="G17" s="7">
        <v>246.23</v>
      </c>
      <c r="H17" s="8">
        <v>7</v>
      </c>
      <c r="I17" s="8">
        <v>9</v>
      </c>
      <c r="J17" s="8">
        <v>2019</v>
      </c>
    </row>
    <row r="18" spans="1:10">
      <c r="A18" s="4" t="s">
        <v>529</v>
      </c>
      <c r="B18" s="5" t="s">
        <v>597</v>
      </c>
      <c r="C18" s="5" t="s">
        <v>633</v>
      </c>
      <c r="D18" s="5" t="s">
        <v>613</v>
      </c>
      <c r="E18" s="5" t="s">
        <v>618</v>
      </c>
      <c r="F18" s="6">
        <v>28140</v>
      </c>
      <c r="G18" s="7">
        <v>246.23</v>
      </c>
      <c r="H18" s="8">
        <v>20</v>
      </c>
      <c r="I18" s="8">
        <v>10</v>
      </c>
      <c r="J18" s="8">
        <v>2019</v>
      </c>
    </row>
    <row r="19" spans="1:10">
      <c r="A19" s="4" t="s">
        <v>234</v>
      </c>
      <c r="B19" s="5" t="s">
        <v>597</v>
      </c>
      <c r="C19" s="5" t="s">
        <v>613</v>
      </c>
      <c r="D19" s="5" t="s">
        <v>633</v>
      </c>
      <c r="E19" s="5" t="s">
        <v>619</v>
      </c>
      <c r="F19" s="6">
        <v>28100</v>
      </c>
      <c r="G19" s="7">
        <v>140.5</v>
      </c>
      <c r="H19" s="8">
        <v>4</v>
      </c>
      <c r="I19" s="8">
        <v>9</v>
      </c>
      <c r="J19" s="8">
        <v>2019</v>
      </c>
    </row>
    <row r="20" spans="1:10">
      <c r="A20" s="4" t="s">
        <v>275</v>
      </c>
      <c r="B20" s="5" t="s">
        <v>597</v>
      </c>
      <c r="C20" s="5" t="s">
        <v>633</v>
      </c>
      <c r="D20" s="5" t="s">
        <v>613</v>
      </c>
      <c r="E20" s="5" t="s">
        <v>618</v>
      </c>
      <c r="F20" s="6">
        <v>28000</v>
      </c>
      <c r="G20" s="7">
        <v>245</v>
      </c>
      <c r="H20" s="8">
        <v>11</v>
      </c>
      <c r="I20" s="8">
        <v>9</v>
      </c>
      <c r="J20" s="8">
        <v>2019</v>
      </c>
    </row>
    <row r="21" spans="1:10">
      <c r="A21" s="4" t="s">
        <v>224</v>
      </c>
      <c r="B21" s="5" t="s">
        <v>597</v>
      </c>
      <c r="C21" s="5" t="s">
        <v>633</v>
      </c>
      <c r="D21" s="5" t="s">
        <v>613</v>
      </c>
      <c r="E21" s="5" t="s">
        <v>618</v>
      </c>
      <c r="F21" s="6">
        <v>27980</v>
      </c>
      <c r="G21" s="7">
        <v>244.83</v>
      </c>
      <c r="H21" s="8">
        <v>30</v>
      </c>
      <c r="I21" s="8">
        <v>8</v>
      </c>
      <c r="J21" s="8">
        <v>2019</v>
      </c>
    </row>
    <row r="22" spans="1:10">
      <c r="A22" s="4" t="s">
        <v>372</v>
      </c>
      <c r="B22" s="5" t="s">
        <v>597</v>
      </c>
      <c r="C22" s="5" t="s">
        <v>633</v>
      </c>
      <c r="D22" s="5" t="s">
        <v>613</v>
      </c>
      <c r="E22" s="5" t="s">
        <v>618</v>
      </c>
      <c r="F22" s="6">
        <v>27980</v>
      </c>
      <c r="G22" s="7">
        <v>244.83</v>
      </c>
      <c r="H22" s="8">
        <v>26</v>
      </c>
      <c r="I22" s="8">
        <v>9</v>
      </c>
      <c r="J22" s="8">
        <v>2019</v>
      </c>
    </row>
    <row r="23" spans="1:10">
      <c r="A23" s="4" t="s">
        <v>408</v>
      </c>
      <c r="B23" s="5" t="s">
        <v>597</v>
      </c>
      <c r="C23" s="5" t="s">
        <v>633</v>
      </c>
      <c r="D23" s="5" t="s">
        <v>613</v>
      </c>
      <c r="E23" s="5" t="s">
        <v>618</v>
      </c>
      <c r="F23" s="6">
        <v>27980</v>
      </c>
      <c r="G23" s="7">
        <v>244.83</v>
      </c>
      <c r="H23" s="8">
        <v>3</v>
      </c>
      <c r="I23" s="8">
        <v>10</v>
      </c>
      <c r="J23" s="8">
        <v>2019</v>
      </c>
    </row>
    <row r="24" spans="1:10">
      <c r="A24" s="4" t="s">
        <v>8</v>
      </c>
      <c r="B24" s="5" t="s">
        <v>597</v>
      </c>
      <c r="C24" s="5" t="s">
        <v>633</v>
      </c>
      <c r="D24" s="5" t="s">
        <v>613</v>
      </c>
      <c r="E24" s="5" t="s">
        <v>618</v>
      </c>
      <c r="F24" s="6">
        <v>27975</v>
      </c>
      <c r="G24" s="7">
        <v>244.78</v>
      </c>
      <c r="H24" s="8">
        <v>3</v>
      </c>
      <c r="I24" s="8">
        <v>7</v>
      </c>
      <c r="J24" s="8">
        <v>2019</v>
      </c>
    </row>
    <row r="25" spans="1:10">
      <c r="A25" s="4" t="s">
        <v>413</v>
      </c>
      <c r="B25" s="5" t="s">
        <v>597</v>
      </c>
      <c r="C25" s="5" t="s">
        <v>633</v>
      </c>
      <c r="D25" s="5" t="s">
        <v>613</v>
      </c>
      <c r="E25" s="5" t="s">
        <v>618</v>
      </c>
      <c r="F25" s="6">
        <v>27932</v>
      </c>
      <c r="G25" s="7">
        <v>244.41</v>
      </c>
      <c r="H25" s="8">
        <v>4</v>
      </c>
      <c r="I25" s="8">
        <v>10</v>
      </c>
      <c r="J25" s="8">
        <v>2019</v>
      </c>
    </row>
    <row r="26" spans="1:10">
      <c r="A26" s="4" t="s">
        <v>293</v>
      </c>
      <c r="B26" s="5" t="s">
        <v>597</v>
      </c>
      <c r="C26" s="5" t="s">
        <v>633</v>
      </c>
      <c r="D26" s="5" t="s">
        <v>613</v>
      </c>
      <c r="E26" s="5" t="s">
        <v>618</v>
      </c>
      <c r="F26" s="6">
        <v>27930</v>
      </c>
      <c r="G26" s="7">
        <v>244.39</v>
      </c>
      <c r="H26" s="8">
        <v>13</v>
      </c>
      <c r="I26" s="8">
        <v>9</v>
      </c>
      <c r="J26" s="8">
        <v>2019</v>
      </c>
    </row>
    <row r="27" spans="1:10">
      <c r="A27" s="4" t="s">
        <v>291</v>
      </c>
      <c r="B27" s="5" t="s">
        <v>597</v>
      </c>
      <c r="C27" s="5" t="s">
        <v>633</v>
      </c>
      <c r="D27" s="5" t="s">
        <v>613</v>
      </c>
      <c r="E27" s="5" t="s">
        <v>618</v>
      </c>
      <c r="F27" s="6">
        <v>27920</v>
      </c>
      <c r="G27" s="7">
        <v>244.3</v>
      </c>
      <c r="H27" s="8">
        <v>13</v>
      </c>
      <c r="I27" s="8">
        <v>9</v>
      </c>
      <c r="J27" s="8">
        <v>2019</v>
      </c>
    </row>
    <row r="28" spans="1:10">
      <c r="A28" s="4" t="s">
        <v>252</v>
      </c>
      <c r="B28" s="5" t="s">
        <v>597</v>
      </c>
      <c r="C28" s="5" t="s">
        <v>633</v>
      </c>
      <c r="D28" s="5" t="s">
        <v>613</v>
      </c>
      <c r="E28" s="5" t="s">
        <v>618</v>
      </c>
      <c r="F28" s="6">
        <v>27910</v>
      </c>
      <c r="G28" s="7">
        <v>244.21</v>
      </c>
      <c r="H28" s="8">
        <v>6</v>
      </c>
      <c r="I28" s="8">
        <v>9</v>
      </c>
      <c r="J28" s="8">
        <v>2019</v>
      </c>
    </row>
    <row r="29" spans="1:10">
      <c r="A29" s="4" t="s">
        <v>2</v>
      </c>
      <c r="B29" s="5" t="s">
        <v>597</v>
      </c>
      <c r="C29" s="5" t="s">
        <v>614</v>
      </c>
      <c r="D29" s="5" t="s">
        <v>613</v>
      </c>
      <c r="E29" s="5" t="s">
        <v>619</v>
      </c>
      <c r="F29" s="6">
        <v>27905</v>
      </c>
      <c r="G29" s="7">
        <v>166.59</v>
      </c>
      <c r="H29" s="8">
        <v>18</v>
      </c>
      <c r="I29" s="8">
        <v>9</v>
      </c>
      <c r="J29" s="8">
        <v>2019</v>
      </c>
    </row>
    <row r="30" spans="1:10">
      <c r="A30" s="4" t="s">
        <v>276</v>
      </c>
      <c r="B30" s="5" t="s">
        <v>597</v>
      </c>
      <c r="C30" s="5" t="s">
        <v>633</v>
      </c>
      <c r="D30" s="5" t="s">
        <v>613</v>
      </c>
      <c r="E30" s="5" t="s">
        <v>618</v>
      </c>
      <c r="F30" s="6">
        <v>27844</v>
      </c>
      <c r="G30" s="7">
        <v>243.64</v>
      </c>
      <c r="H30" s="8">
        <v>11</v>
      </c>
      <c r="I30" s="8">
        <v>9</v>
      </c>
      <c r="J30" s="8">
        <v>2019</v>
      </c>
    </row>
    <row r="31" spans="1:10">
      <c r="A31" s="4" t="s">
        <v>382</v>
      </c>
      <c r="B31" s="5" t="s">
        <v>597</v>
      </c>
      <c r="C31" s="5" t="s">
        <v>633</v>
      </c>
      <c r="D31" s="5" t="s">
        <v>613</v>
      </c>
      <c r="E31" s="5" t="s">
        <v>618</v>
      </c>
      <c r="F31" s="6">
        <v>27780</v>
      </c>
      <c r="G31" s="7">
        <v>243.08</v>
      </c>
      <c r="H31" s="8">
        <v>27</v>
      </c>
      <c r="I31" s="8">
        <v>9</v>
      </c>
      <c r="J31" s="8">
        <v>2019</v>
      </c>
    </row>
    <row r="32" spans="1:10">
      <c r="A32" s="4" t="s">
        <v>415</v>
      </c>
      <c r="B32" s="5" t="s">
        <v>597</v>
      </c>
      <c r="C32" s="5" t="s">
        <v>633</v>
      </c>
      <c r="D32" s="5" t="s">
        <v>613</v>
      </c>
      <c r="E32" s="5" t="s">
        <v>618</v>
      </c>
      <c r="F32" s="6">
        <v>27700</v>
      </c>
      <c r="G32" s="7">
        <v>242.38</v>
      </c>
      <c r="H32" s="8">
        <v>4</v>
      </c>
      <c r="I32" s="8">
        <v>10</v>
      </c>
      <c r="J32" s="8">
        <v>2019</v>
      </c>
    </row>
    <row r="33" spans="1:10">
      <c r="A33" s="4" t="s">
        <v>256</v>
      </c>
      <c r="B33" s="5" t="s">
        <v>597</v>
      </c>
      <c r="C33" s="5" t="s">
        <v>633</v>
      </c>
      <c r="D33" s="5" t="s">
        <v>613</v>
      </c>
      <c r="E33" s="5" t="s">
        <v>618</v>
      </c>
      <c r="F33" s="6">
        <v>27680</v>
      </c>
      <c r="G33" s="7">
        <v>242.2</v>
      </c>
      <c r="H33" s="8">
        <v>7</v>
      </c>
      <c r="I33" s="8">
        <v>9</v>
      </c>
      <c r="J33" s="8">
        <v>2019</v>
      </c>
    </row>
    <row r="34" spans="1:10">
      <c r="A34" s="4" t="s">
        <v>370</v>
      </c>
      <c r="B34" s="5" t="s">
        <v>597</v>
      </c>
      <c r="C34" s="5" t="s">
        <v>633</v>
      </c>
      <c r="D34" s="5" t="s">
        <v>613</v>
      </c>
      <c r="E34" s="5" t="s">
        <v>618</v>
      </c>
      <c r="F34" s="6">
        <v>27660</v>
      </c>
      <c r="G34" s="7">
        <v>242.03</v>
      </c>
      <c r="H34" s="8">
        <v>26</v>
      </c>
      <c r="I34" s="8">
        <v>9</v>
      </c>
      <c r="J34" s="8">
        <v>2019</v>
      </c>
    </row>
    <row r="35" spans="1:10">
      <c r="A35" s="4" t="s">
        <v>520</v>
      </c>
      <c r="B35" s="5" t="s">
        <v>602</v>
      </c>
      <c r="C35" s="5" t="s">
        <v>614</v>
      </c>
      <c r="D35" s="5" t="s">
        <v>613</v>
      </c>
      <c r="E35" s="5" t="s">
        <v>619</v>
      </c>
      <c r="F35" s="6">
        <v>27660</v>
      </c>
      <c r="G35" s="7">
        <v>165.13</v>
      </c>
      <c r="H35" s="8">
        <v>19</v>
      </c>
      <c r="I35" s="8">
        <v>10</v>
      </c>
      <c r="J35" s="8">
        <v>2019</v>
      </c>
    </row>
    <row r="36" spans="1:10">
      <c r="A36" s="4" t="s">
        <v>542</v>
      </c>
      <c r="B36" s="5" t="s">
        <v>597</v>
      </c>
      <c r="C36" s="5" t="s">
        <v>633</v>
      </c>
      <c r="D36" s="5" t="s">
        <v>613</v>
      </c>
      <c r="E36" s="5" t="s">
        <v>618</v>
      </c>
      <c r="F36" s="6">
        <v>27640</v>
      </c>
      <c r="G36" s="7">
        <v>241.85</v>
      </c>
      <c r="H36" s="8">
        <v>23</v>
      </c>
      <c r="I36" s="8">
        <v>10</v>
      </c>
      <c r="J36" s="8">
        <v>2019</v>
      </c>
    </row>
    <row r="37" spans="1:10">
      <c r="A37" s="4" t="s">
        <v>391</v>
      </c>
      <c r="B37" s="5" t="s">
        <v>597</v>
      </c>
      <c r="C37" s="5" t="s">
        <v>633</v>
      </c>
      <c r="D37" s="5" t="s">
        <v>613</v>
      </c>
      <c r="E37" s="5" t="s">
        <v>618</v>
      </c>
      <c r="F37" s="6">
        <v>27560</v>
      </c>
      <c r="G37" s="7">
        <v>241.15</v>
      </c>
      <c r="H37" s="8">
        <v>28</v>
      </c>
      <c r="I37" s="8">
        <v>9</v>
      </c>
      <c r="J37" s="8">
        <v>2019</v>
      </c>
    </row>
    <row r="38" spans="1:10">
      <c r="A38" s="4" t="s">
        <v>522</v>
      </c>
      <c r="B38" s="5" t="s">
        <v>597</v>
      </c>
      <c r="C38" s="5" t="s">
        <v>633</v>
      </c>
      <c r="D38" s="5" t="s">
        <v>613</v>
      </c>
      <c r="E38" s="5" t="s">
        <v>618</v>
      </c>
      <c r="F38" s="6">
        <v>27560</v>
      </c>
      <c r="G38" s="7">
        <v>241.15</v>
      </c>
      <c r="H38" s="8">
        <v>19</v>
      </c>
      <c r="I38" s="8">
        <v>10</v>
      </c>
      <c r="J38" s="8">
        <v>2019</v>
      </c>
    </row>
    <row r="39" spans="1:10">
      <c r="A39" s="4" t="s">
        <v>41</v>
      </c>
      <c r="B39" s="5" t="s">
        <v>602</v>
      </c>
      <c r="C39" s="5" t="s">
        <v>614</v>
      </c>
      <c r="D39" s="5" t="s">
        <v>613</v>
      </c>
      <c r="E39" s="5" t="s">
        <v>619</v>
      </c>
      <c r="F39" s="6">
        <v>27560</v>
      </c>
      <c r="G39" s="7">
        <v>164.53</v>
      </c>
      <c r="H39" s="8">
        <v>5</v>
      </c>
      <c r="I39" s="8">
        <v>7</v>
      </c>
      <c r="J39" s="8">
        <v>2019</v>
      </c>
    </row>
    <row r="40" spans="1:10">
      <c r="A40" s="4" t="s">
        <v>122</v>
      </c>
      <c r="B40" s="5" t="s">
        <v>597</v>
      </c>
      <c r="C40" s="5" t="s">
        <v>613</v>
      </c>
      <c r="D40" s="5" t="s">
        <v>633</v>
      </c>
      <c r="E40" s="5" t="s">
        <v>619</v>
      </c>
      <c r="F40" s="6">
        <v>27560</v>
      </c>
      <c r="G40" s="7">
        <v>137.80000000000001</v>
      </c>
      <c r="H40" s="8">
        <v>18</v>
      </c>
      <c r="I40" s="8">
        <v>7</v>
      </c>
      <c r="J40" s="8">
        <v>2019</v>
      </c>
    </row>
    <row r="41" spans="1:10">
      <c r="A41" s="4" t="s">
        <v>69</v>
      </c>
      <c r="B41" s="5" t="s">
        <v>597</v>
      </c>
      <c r="C41" s="5" t="s">
        <v>633</v>
      </c>
      <c r="D41" s="5" t="s">
        <v>613</v>
      </c>
      <c r="E41" s="5" t="s">
        <v>618</v>
      </c>
      <c r="F41" s="6">
        <v>27540</v>
      </c>
      <c r="G41" s="7">
        <v>240.98</v>
      </c>
      <c r="H41" s="8">
        <v>10</v>
      </c>
      <c r="I41" s="8">
        <v>7</v>
      </c>
      <c r="J41" s="8">
        <v>2019</v>
      </c>
    </row>
    <row r="42" spans="1:10">
      <c r="A42" s="4" t="s">
        <v>362</v>
      </c>
      <c r="B42" s="5" t="s">
        <v>597</v>
      </c>
      <c r="C42" s="5" t="s">
        <v>633</v>
      </c>
      <c r="D42" s="5" t="s">
        <v>613</v>
      </c>
      <c r="E42" s="5" t="s">
        <v>618</v>
      </c>
      <c r="F42" s="6">
        <v>27520</v>
      </c>
      <c r="G42" s="7">
        <v>240.8</v>
      </c>
      <c r="H42" s="8">
        <v>27</v>
      </c>
      <c r="I42" s="8">
        <v>9</v>
      </c>
      <c r="J42" s="8">
        <v>2019</v>
      </c>
    </row>
    <row r="43" spans="1:10">
      <c r="A43" s="4" t="s">
        <v>427</v>
      </c>
      <c r="B43" s="5" t="s">
        <v>597</v>
      </c>
      <c r="C43" s="5" t="s">
        <v>633</v>
      </c>
      <c r="D43" s="5" t="s">
        <v>613</v>
      </c>
      <c r="E43" s="5" t="s">
        <v>618</v>
      </c>
      <c r="F43" s="6">
        <v>27520</v>
      </c>
      <c r="G43" s="7">
        <v>240.8</v>
      </c>
      <c r="H43" s="8">
        <v>6</v>
      </c>
      <c r="I43" s="8">
        <v>10</v>
      </c>
      <c r="J43" s="8">
        <v>2019</v>
      </c>
    </row>
    <row r="44" spans="1:10">
      <c r="A44" s="4" t="s">
        <v>349</v>
      </c>
      <c r="B44" s="5" t="s">
        <v>597</v>
      </c>
      <c r="C44" s="5" t="s">
        <v>633</v>
      </c>
      <c r="D44" s="5" t="s">
        <v>613</v>
      </c>
      <c r="E44" s="5" t="s">
        <v>618</v>
      </c>
      <c r="F44" s="6">
        <v>27480</v>
      </c>
      <c r="G44" s="7">
        <v>240.45</v>
      </c>
      <c r="H44" s="8">
        <v>22</v>
      </c>
      <c r="I44" s="8">
        <v>9</v>
      </c>
      <c r="J44" s="8">
        <v>2019</v>
      </c>
    </row>
    <row r="45" spans="1:10">
      <c r="A45" s="4" t="s">
        <v>414</v>
      </c>
      <c r="B45" s="5" t="s">
        <v>597</v>
      </c>
      <c r="C45" s="5" t="s">
        <v>633</v>
      </c>
      <c r="D45" s="5" t="s">
        <v>613</v>
      </c>
      <c r="E45" s="5" t="s">
        <v>618</v>
      </c>
      <c r="F45" s="6">
        <v>27480</v>
      </c>
      <c r="G45" s="7">
        <v>240.45</v>
      </c>
      <c r="H45" s="8">
        <v>4</v>
      </c>
      <c r="I45" s="8">
        <v>10</v>
      </c>
      <c r="J45" s="8">
        <v>2019</v>
      </c>
    </row>
    <row r="46" spans="1:10">
      <c r="A46" s="4" t="s">
        <v>150</v>
      </c>
      <c r="B46" s="5" t="s">
        <v>597</v>
      </c>
      <c r="C46" s="5" t="s">
        <v>613</v>
      </c>
      <c r="D46" s="5" t="s">
        <v>633</v>
      </c>
      <c r="E46" s="5" t="s">
        <v>619</v>
      </c>
      <c r="F46" s="6">
        <v>27480</v>
      </c>
      <c r="G46" s="7">
        <v>137.4</v>
      </c>
      <c r="H46" s="8">
        <v>21</v>
      </c>
      <c r="I46" s="8">
        <v>7</v>
      </c>
      <c r="J46" s="8">
        <v>2019</v>
      </c>
    </row>
    <row r="47" spans="1:10">
      <c r="A47" s="4" t="s">
        <v>215</v>
      </c>
      <c r="B47" s="5" t="s">
        <v>597</v>
      </c>
      <c r="C47" s="5" t="s">
        <v>613</v>
      </c>
      <c r="D47" s="5" t="s">
        <v>633</v>
      </c>
      <c r="E47" s="5" t="s">
        <v>619</v>
      </c>
      <c r="F47" s="6">
        <v>27480</v>
      </c>
      <c r="G47" s="7">
        <v>137.4</v>
      </c>
      <c r="H47" s="8">
        <v>28</v>
      </c>
      <c r="I47" s="8">
        <v>8</v>
      </c>
      <c r="J47" s="8">
        <v>2019</v>
      </c>
    </row>
    <row r="48" spans="1:10">
      <c r="A48" s="4" t="s">
        <v>350</v>
      </c>
      <c r="B48" s="5" t="s">
        <v>597</v>
      </c>
      <c r="C48" s="5" t="s">
        <v>633</v>
      </c>
      <c r="D48" s="5" t="s">
        <v>613</v>
      </c>
      <c r="E48" s="5" t="s">
        <v>618</v>
      </c>
      <c r="F48" s="6">
        <v>27440</v>
      </c>
      <c r="G48" s="7">
        <v>240.1</v>
      </c>
      <c r="H48" s="8">
        <v>22</v>
      </c>
      <c r="I48" s="8">
        <v>9</v>
      </c>
      <c r="J48" s="8">
        <v>2019</v>
      </c>
    </row>
    <row r="49" spans="1:10">
      <c r="A49" s="4" t="s">
        <v>17</v>
      </c>
      <c r="B49" s="5" t="s">
        <v>597</v>
      </c>
      <c r="C49" s="5" t="s">
        <v>633</v>
      </c>
      <c r="D49" s="5" t="s">
        <v>613</v>
      </c>
      <c r="E49" s="5" t="s">
        <v>618</v>
      </c>
      <c r="F49" s="6">
        <v>27420</v>
      </c>
      <c r="G49" s="7">
        <v>239.93</v>
      </c>
      <c r="H49" s="8">
        <v>3</v>
      </c>
      <c r="I49" s="8">
        <v>7</v>
      </c>
      <c r="J49" s="8">
        <v>2019</v>
      </c>
    </row>
    <row r="50" spans="1:10">
      <c r="A50" s="4" t="s">
        <v>153</v>
      </c>
      <c r="B50" s="5" t="s">
        <v>597</v>
      </c>
      <c r="C50" s="5" t="s">
        <v>633</v>
      </c>
      <c r="D50" s="5" t="s">
        <v>613</v>
      </c>
      <c r="E50" s="5" t="s">
        <v>618</v>
      </c>
      <c r="F50" s="6">
        <v>27400</v>
      </c>
      <c r="G50" s="7">
        <v>239.75</v>
      </c>
      <c r="H50" s="8">
        <v>21</v>
      </c>
      <c r="I50" s="8">
        <v>7</v>
      </c>
      <c r="J50" s="8">
        <v>2019</v>
      </c>
    </row>
    <row r="51" spans="1:10">
      <c r="A51" s="4" t="s">
        <v>426</v>
      </c>
      <c r="B51" s="5" t="s">
        <v>597</v>
      </c>
      <c r="C51" s="5" t="s">
        <v>633</v>
      </c>
      <c r="D51" s="5" t="s">
        <v>613</v>
      </c>
      <c r="E51" s="5" t="s">
        <v>618</v>
      </c>
      <c r="F51" s="6">
        <v>27400</v>
      </c>
      <c r="G51" s="7">
        <v>239.75</v>
      </c>
      <c r="H51" s="8">
        <v>6</v>
      </c>
      <c r="I51" s="8">
        <v>10</v>
      </c>
      <c r="J51" s="8">
        <v>2019</v>
      </c>
    </row>
    <row r="52" spans="1:10">
      <c r="A52" s="4" t="s">
        <v>49</v>
      </c>
      <c r="B52" s="5" t="s">
        <v>601</v>
      </c>
      <c r="C52" s="5" t="s">
        <v>614</v>
      </c>
      <c r="D52" s="5" t="s">
        <v>613</v>
      </c>
      <c r="E52" s="5" t="s">
        <v>619</v>
      </c>
      <c r="F52" s="6">
        <v>27400</v>
      </c>
      <c r="G52" s="7">
        <v>130.97</v>
      </c>
      <c r="H52" s="8">
        <v>6</v>
      </c>
      <c r="I52" s="8">
        <v>7</v>
      </c>
      <c r="J52" s="8">
        <v>2019</v>
      </c>
    </row>
    <row r="53" spans="1:10">
      <c r="A53" s="4" t="s">
        <v>4</v>
      </c>
      <c r="B53" s="5" t="s">
        <v>597</v>
      </c>
      <c r="C53" s="5" t="s">
        <v>613</v>
      </c>
      <c r="D53" s="5" t="s">
        <v>633</v>
      </c>
      <c r="E53" s="5" t="s">
        <v>619</v>
      </c>
      <c r="F53" s="6">
        <v>27380</v>
      </c>
      <c r="G53" s="7">
        <v>136.9</v>
      </c>
      <c r="H53" s="8">
        <v>3</v>
      </c>
      <c r="I53" s="8">
        <v>7</v>
      </c>
      <c r="J53" s="8">
        <v>2019</v>
      </c>
    </row>
    <row r="54" spans="1:10">
      <c r="A54" s="4" t="s">
        <v>110</v>
      </c>
      <c r="B54" s="5" t="s">
        <v>597</v>
      </c>
      <c r="C54" s="5" t="s">
        <v>633</v>
      </c>
      <c r="D54" s="5" t="s">
        <v>613</v>
      </c>
      <c r="E54" s="5" t="s">
        <v>618</v>
      </c>
      <c r="F54" s="6">
        <v>27360</v>
      </c>
      <c r="G54" s="7">
        <v>239.4</v>
      </c>
      <c r="H54" s="8">
        <v>17</v>
      </c>
      <c r="I54" s="8">
        <v>7</v>
      </c>
      <c r="J54" s="8">
        <v>2019</v>
      </c>
    </row>
    <row r="55" spans="1:10">
      <c r="A55" s="4" t="s">
        <v>549</v>
      </c>
      <c r="B55" s="5" t="s">
        <v>597</v>
      </c>
      <c r="C55" s="5" t="s">
        <v>633</v>
      </c>
      <c r="D55" s="5" t="s">
        <v>613</v>
      </c>
      <c r="E55" s="5" t="s">
        <v>618</v>
      </c>
      <c r="F55" s="6">
        <v>27360</v>
      </c>
      <c r="G55" s="7">
        <v>239.4</v>
      </c>
      <c r="H55" s="8">
        <v>24</v>
      </c>
      <c r="I55" s="8">
        <v>10</v>
      </c>
      <c r="J55" s="8">
        <v>2019</v>
      </c>
    </row>
    <row r="56" spans="1:10">
      <c r="A56" s="4" t="s">
        <v>232</v>
      </c>
      <c r="B56" s="5" t="s">
        <v>597</v>
      </c>
      <c r="C56" s="5" t="s">
        <v>633</v>
      </c>
      <c r="D56" s="5" t="s">
        <v>613</v>
      </c>
      <c r="E56" s="5" t="s">
        <v>618</v>
      </c>
      <c r="F56" s="6">
        <v>27322</v>
      </c>
      <c r="G56" s="7">
        <v>239.07</v>
      </c>
      <c r="H56" s="8">
        <v>1</v>
      </c>
      <c r="I56" s="8">
        <v>9</v>
      </c>
      <c r="J56" s="8">
        <v>2019</v>
      </c>
    </row>
    <row r="57" spans="1:10">
      <c r="A57" s="4" t="s">
        <v>26</v>
      </c>
      <c r="B57" s="5" t="s">
        <v>597</v>
      </c>
      <c r="C57" s="5" t="s">
        <v>633</v>
      </c>
      <c r="D57" s="5" t="s">
        <v>613</v>
      </c>
      <c r="E57" s="5" t="s">
        <v>618</v>
      </c>
      <c r="F57" s="6">
        <v>27320</v>
      </c>
      <c r="G57" s="7">
        <v>239.05</v>
      </c>
      <c r="H57" s="8">
        <v>4</v>
      </c>
      <c r="I57" s="8">
        <v>7</v>
      </c>
      <c r="J57" s="8">
        <v>2019</v>
      </c>
    </row>
    <row r="58" spans="1:10">
      <c r="A58" s="4" t="s">
        <v>111</v>
      </c>
      <c r="B58" s="5" t="s">
        <v>597</v>
      </c>
      <c r="C58" s="5" t="s">
        <v>633</v>
      </c>
      <c r="D58" s="5" t="s">
        <v>613</v>
      </c>
      <c r="E58" s="5" t="s">
        <v>618</v>
      </c>
      <c r="F58" s="6">
        <v>27300</v>
      </c>
      <c r="G58" s="7">
        <v>238.88</v>
      </c>
      <c r="H58" s="8">
        <v>17</v>
      </c>
      <c r="I58" s="8">
        <v>7</v>
      </c>
      <c r="J58" s="8">
        <v>2019</v>
      </c>
    </row>
    <row r="59" spans="1:10">
      <c r="A59" s="4" t="s">
        <v>226</v>
      </c>
      <c r="B59" s="5" t="s">
        <v>597</v>
      </c>
      <c r="C59" s="5" t="s">
        <v>613</v>
      </c>
      <c r="D59" s="5" t="s">
        <v>633</v>
      </c>
      <c r="E59" s="5" t="s">
        <v>619</v>
      </c>
      <c r="F59" s="6">
        <v>27300</v>
      </c>
      <c r="G59" s="7">
        <v>136.5</v>
      </c>
      <c r="H59" s="8">
        <v>31</v>
      </c>
      <c r="I59" s="8">
        <v>8</v>
      </c>
      <c r="J59" s="8">
        <v>2019</v>
      </c>
    </row>
    <row r="60" spans="1:10">
      <c r="A60" s="4" t="s">
        <v>562</v>
      </c>
      <c r="B60" s="5" t="s">
        <v>597</v>
      </c>
      <c r="C60" s="5" t="s">
        <v>633</v>
      </c>
      <c r="D60" s="5" t="s">
        <v>613</v>
      </c>
      <c r="E60" s="5" t="s">
        <v>618</v>
      </c>
      <c r="F60" s="6">
        <v>27280</v>
      </c>
      <c r="G60" s="7">
        <v>238.7</v>
      </c>
      <c r="H60" s="8">
        <v>26</v>
      </c>
      <c r="I60" s="8">
        <v>10</v>
      </c>
      <c r="J60" s="8">
        <v>2019</v>
      </c>
    </row>
    <row r="61" spans="1:10">
      <c r="A61" s="4" t="s">
        <v>446</v>
      </c>
      <c r="B61" s="5" t="s">
        <v>597</v>
      </c>
      <c r="C61" s="5" t="s">
        <v>613</v>
      </c>
      <c r="D61" s="5" t="s">
        <v>633</v>
      </c>
      <c r="E61" s="5" t="s">
        <v>619</v>
      </c>
      <c r="F61" s="6">
        <v>27280</v>
      </c>
      <c r="G61" s="7">
        <v>136.4</v>
      </c>
      <c r="H61" s="8">
        <v>10</v>
      </c>
      <c r="I61" s="8">
        <v>10</v>
      </c>
      <c r="J61" s="8">
        <v>2019</v>
      </c>
    </row>
    <row r="62" spans="1:10">
      <c r="A62" s="4" t="s">
        <v>509</v>
      </c>
      <c r="B62" s="5" t="s">
        <v>597</v>
      </c>
      <c r="C62" s="5" t="s">
        <v>633</v>
      </c>
      <c r="D62" s="5" t="s">
        <v>613</v>
      </c>
      <c r="E62" s="5" t="s">
        <v>618</v>
      </c>
      <c r="F62" s="6">
        <v>27240</v>
      </c>
      <c r="G62" s="7">
        <v>238.35</v>
      </c>
      <c r="H62" s="8">
        <v>18</v>
      </c>
      <c r="I62" s="8">
        <v>10</v>
      </c>
      <c r="J62" s="8">
        <v>2019</v>
      </c>
    </row>
    <row r="63" spans="1:10">
      <c r="A63" s="4" t="s">
        <v>58</v>
      </c>
      <c r="B63" s="5" t="s">
        <v>597</v>
      </c>
      <c r="C63" s="5" t="s">
        <v>613</v>
      </c>
      <c r="D63" s="5" t="s">
        <v>633</v>
      </c>
      <c r="E63" s="5" t="s">
        <v>619</v>
      </c>
      <c r="F63" s="6">
        <v>27240</v>
      </c>
      <c r="G63" s="7">
        <v>136.19999999999999</v>
      </c>
      <c r="H63" s="8">
        <v>7</v>
      </c>
      <c r="I63" s="8">
        <v>7</v>
      </c>
      <c r="J63" s="8">
        <v>2019</v>
      </c>
    </row>
    <row r="64" spans="1:10">
      <c r="A64" s="4" t="s">
        <v>62</v>
      </c>
      <c r="B64" s="5" t="s">
        <v>597</v>
      </c>
      <c r="C64" s="5" t="s">
        <v>613</v>
      </c>
      <c r="D64" s="5" t="s">
        <v>633</v>
      </c>
      <c r="E64" s="5" t="s">
        <v>619</v>
      </c>
      <c r="F64" s="6">
        <v>27224</v>
      </c>
      <c r="G64" s="7">
        <v>136.12</v>
      </c>
      <c r="H64" s="8">
        <v>10</v>
      </c>
      <c r="I64" s="8">
        <v>7</v>
      </c>
      <c r="J64" s="8">
        <v>2019</v>
      </c>
    </row>
    <row r="65" spans="1:10">
      <c r="A65" s="4" t="s">
        <v>547</v>
      </c>
      <c r="B65" s="5" t="s">
        <v>604</v>
      </c>
      <c r="C65" s="5" t="s">
        <v>633</v>
      </c>
      <c r="D65" s="5" t="s">
        <v>613</v>
      </c>
      <c r="E65" s="5" t="s">
        <v>618</v>
      </c>
      <c r="F65" s="6">
        <v>27220</v>
      </c>
      <c r="G65" s="7">
        <v>247.7</v>
      </c>
      <c r="H65" s="8">
        <v>23</v>
      </c>
      <c r="I65" s="8">
        <v>10</v>
      </c>
      <c r="J65" s="8">
        <v>2019</v>
      </c>
    </row>
    <row r="66" spans="1:10">
      <c r="A66" s="4" t="s">
        <v>489</v>
      </c>
      <c r="B66" s="5" t="s">
        <v>597</v>
      </c>
      <c r="C66" s="5" t="s">
        <v>613</v>
      </c>
      <c r="D66" s="5" t="s">
        <v>633</v>
      </c>
      <c r="E66" s="5" t="s">
        <v>619</v>
      </c>
      <c r="F66" s="6">
        <v>27220</v>
      </c>
      <c r="G66" s="7">
        <v>136.1</v>
      </c>
      <c r="H66" s="8">
        <v>16</v>
      </c>
      <c r="I66" s="8">
        <v>10</v>
      </c>
      <c r="J66" s="8">
        <v>2019</v>
      </c>
    </row>
    <row r="67" spans="1:10">
      <c r="A67" s="4" t="s">
        <v>507</v>
      </c>
      <c r="B67" s="5" t="s">
        <v>604</v>
      </c>
      <c r="C67" s="5" t="s">
        <v>633</v>
      </c>
      <c r="D67" s="5" t="s">
        <v>613</v>
      </c>
      <c r="E67" s="5" t="s">
        <v>618</v>
      </c>
      <c r="F67" s="6">
        <v>27200</v>
      </c>
      <c r="G67" s="7">
        <v>247.52</v>
      </c>
      <c r="H67" s="8">
        <v>17</v>
      </c>
      <c r="I67" s="8">
        <v>10</v>
      </c>
      <c r="J67" s="8">
        <v>2019</v>
      </c>
    </row>
    <row r="68" spans="1:10">
      <c r="A68" s="4" t="s">
        <v>75</v>
      </c>
      <c r="B68" s="5" t="s">
        <v>602</v>
      </c>
      <c r="C68" s="5" t="s">
        <v>614</v>
      </c>
      <c r="D68" s="5" t="s">
        <v>613</v>
      </c>
      <c r="E68" s="5" t="s">
        <v>619</v>
      </c>
      <c r="F68" s="6">
        <v>27180</v>
      </c>
      <c r="G68" s="7">
        <v>162.26</v>
      </c>
      <c r="H68" s="8">
        <v>11</v>
      </c>
      <c r="I68" s="8">
        <v>7</v>
      </c>
      <c r="J68" s="8">
        <v>2019</v>
      </c>
    </row>
    <row r="69" spans="1:10">
      <c r="A69" s="4" t="s">
        <v>123</v>
      </c>
      <c r="B69" s="5" t="s">
        <v>597</v>
      </c>
      <c r="C69" s="5" t="s">
        <v>633</v>
      </c>
      <c r="D69" s="5" t="s">
        <v>613</v>
      </c>
      <c r="E69" s="5" t="s">
        <v>618</v>
      </c>
      <c r="F69" s="6">
        <v>27130</v>
      </c>
      <c r="G69" s="7">
        <v>237.39</v>
      </c>
      <c r="H69" s="8">
        <v>18</v>
      </c>
      <c r="I69" s="8">
        <v>7</v>
      </c>
      <c r="J69" s="8">
        <v>2019</v>
      </c>
    </row>
    <row r="70" spans="1:10">
      <c r="A70" s="4" t="s">
        <v>76</v>
      </c>
      <c r="B70" s="5" t="s">
        <v>602</v>
      </c>
      <c r="C70" s="5" t="s">
        <v>614</v>
      </c>
      <c r="D70" s="5" t="s">
        <v>613</v>
      </c>
      <c r="E70" s="5" t="s">
        <v>619</v>
      </c>
      <c r="F70" s="6">
        <v>27120</v>
      </c>
      <c r="G70" s="7">
        <v>161.91</v>
      </c>
      <c r="H70" s="8">
        <v>11</v>
      </c>
      <c r="I70" s="8">
        <v>7</v>
      </c>
      <c r="J70" s="8">
        <v>2019</v>
      </c>
    </row>
    <row r="71" spans="1:10">
      <c r="A71" s="4" t="s">
        <v>218</v>
      </c>
      <c r="B71" s="5" t="s">
        <v>597</v>
      </c>
      <c r="C71" s="5" t="s">
        <v>633</v>
      </c>
      <c r="D71" s="5" t="s">
        <v>613</v>
      </c>
      <c r="E71" s="5" t="s">
        <v>618</v>
      </c>
      <c r="F71" s="6">
        <v>27100</v>
      </c>
      <c r="G71" s="7">
        <v>237.13</v>
      </c>
      <c r="H71" s="8">
        <v>28</v>
      </c>
      <c r="I71" s="8">
        <v>8</v>
      </c>
      <c r="J71" s="8">
        <v>2019</v>
      </c>
    </row>
    <row r="72" spans="1:10">
      <c r="A72" s="4" t="s">
        <v>250</v>
      </c>
      <c r="B72" s="5" t="s">
        <v>597</v>
      </c>
      <c r="C72" s="5" t="s">
        <v>633</v>
      </c>
      <c r="D72" s="5" t="s">
        <v>613</v>
      </c>
      <c r="E72" s="5" t="s">
        <v>618</v>
      </c>
      <c r="F72" s="6">
        <v>27080</v>
      </c>
      <c r="G72" s="7">
        <v>236.95</v>
      </c>
      <c r="H72" s="8">
        <v>6</v>
      </c>
      <c r="I72" s="8">
        <v>9</v>
      </c>
      <c r="J72" s="8">
        <v>2019</v>
      </c>
    </row>
    <row r="73" spans="1:10">
      <c r="A73" s="4" t="s">
        <v>296</v>
      </c>
      <c r="B73" s="5" t="s">
        <v>597</v>
      </c>
      <c r="C73" s="5" t="s">
        <v>633</v>
      </c>
      <c r="D73" s="5" t="s">
        <v>613</v>
      </c>
      <c r="E73" s="5" t="s">
        <v>618</v>
      </c>
      <c r="F73" s="6">
        <v>27080</v>
      </c>
      <c r="G73" s="7">
        <v>236.95</v>
      </c>
      <c r="H73" s="8">
        <v>14</v>
      </c>
      <c r="I73" s="8">
        <v>9</v>
      </c>
      <c r="J73" s="8">
        <v>2019</v>
      </c>
    </row>
    <row r="74" spans="1:10">
      <c r="A74" s="4" t="s">
        <v>360</v>
      </c>
      <c r="B74" s="5" t="s">
        <v>597</v>
      </c>
      <c r="C74" s="5" t="s">
        <v>633</v>
      </c>
      <c r="D74" s="5" t="s">
        <v>613</v>
      </c>
      <c r="E74" s="5" t="s">
        <v>618</v>
      </c>
      <c r="F74" s="6">
        <v>27080</v>
      </c>
      <c r="G74" s="7">
        <v>236.95</v>
      </c>
      <c r="H74" s="8">
        <v>25</v>
      </c>
      <c r="I74" s="8">
        <v>9</v>
      </c>
      <c r="J74" s="8">
        <v>2019</v>
      </c>
    </row>
    <row r="75" spans="1:10">
      <c r="A75" s="4" t="s">
        <v>321</v>
      </c>
      <c r="B75" s="5" t="s">
        <v>597</v>
      </c>
      <c r="C75" s="5" t="s">
        <v>633</v>
      </c>
      <c r="D75" s="5" t="s">
        <v>613</v>
      </c>
      <c r="E75" s="5" t="s">
        <v>618</v>
      </c>
      <c r="F75" s="6">
        <v>27060</v>
      </c>
      <c r="G75" s="7">
        <v>236.78</v>
      </c>
      <c r="H75" s="8">
        <v>18</v>
      </c>
      <c r="I75" s="8">
        <v>9</v>
      </c>
      <c r="J75" s="8">
        <v>2019</v>
      </c>
    </row>
    <row r="76" spans="1:10">
      <c r="A76" s="4" t="s">
        <v>457</v>
      </c>
      <c r="B76" s="5" t="s">
        <v>597</v>
      </c>
      <c r="C76" s="5" t="s">
        <v>633</v>
      </c>
      <c r="D76" s="5" t="s">
        <v>613</v>
      </c>
      <c r="E76" s="5" t="s">
        <v>618</v>
      </c>
      <c r="F76" s="6">
        <v>27060</v>
      </c>
      <c r="G76" s="7">
        <v>236.78</v>
      </c>
      <c r="H76" s="8">
        <v>11</v>
      </c>
      <c r="I76" s="8">
        <v>10</v>
      </c>
      <c r="J76" s="8">
        <v>2019</v>
      </c>
    </row>
    <row r="77" spans="1:10">
      <c r="A77" s="4" t="s">
        <v>465</v>
      </c>
      <c r="B77" s="5" t="s">
        <v>597</v>
      </c>
      <c r="C77" s="5" t="s">
        <v>633</v>
      </c>
      <c r="D77" s="5" t="s">
        <v>613</v>
      </c>
      <c r="E77" s="5" t="s">
        <v>618</v>
      </c>
      <c r="F77" s="6">
        <v>27060</v>
      </c>
      <c r="G77" s="7">
        <v>236.78</v>
      </c>
      <c r="H77" s="8">
        <v>11</v>
      </c>
      <c r="I77" s="8">
        <v>10</v>
      </c>
      <c r="J77" s="8">
        <v>2019</v>
      </c>
    </row>
    <row r="78" spans="1:10">
      <c r="A78" s="4" t="s">
        <v>550</v>
      </c>
      <c r="B78" s="5" t="s">
        <v>597</v>
      </c>
      <c r="C78" s="5" t="s">
        <v>633</v>
      </c>
      <c r="D78" s="5" t="s">
        <v>613</v>
      </c>
      <c r="E78" s="5" t="s">
        <v>618</v>
      </c>
      <c r="F78" s="6">
        <v>27060</v>
      </c>
      <c r="G78" s="7">
        <v>236.78</v>
      </c>
      <c r="H78" s="8">
        <v>24</v>
      </c>
      <c r="I78" s="8">
        <v>10</v>
      </c>
      <c r="J78" s="8">
        <v>2019</v>
      </c>
    </row>
    <row r="79" spans="1:10">
      <c r="A79" s="4" t="s">
        <v>519</v>
      </c>
      <c r="B79" s="5" t="s">
        <v>607</v>
      </c>
      <c r="C79" s="5" t="s">
        <v>614</v>
      </c>
      <c r="D79" s="5" t="s">
        <v>613</v>
      </c>
      <c r="E79" s="5" t="s">
        <v>619</v>
      </c>
      <c r="F79" s="6">
        <v>27060</v>
      </c>
      <c r="G79" s="7">
        <v>161.55000000000001</v>
      </c>
      <c r="H79" s="8">
        <v>19</v>
      </c>
      <c r="I79" s="8">
        <v>10</v>
      </c>
      <c r="J79" s="8">
        <v>2019</v>
      </c>
    </row>
    <row r="80" spans="1:10">
      <c r="A80" s="4" t="s">
        <v>284</v>
      </c>
      <c r="B80" s="5" t="s">
        <v>597</v>
      </c>
      <c r="C80" s="5" t="s">
        <v>633</v>
      </c>
      <c r="D80" s="5" t="s">
        <v>613</v>
      </c>
      <c r="E80" s="5" t="s">
        <v>618</v>
      </c>
      <c r="F80" s="6">
        <v>27038</v>
      </c>
      <c r="G80" s="7">
        <v>236.58</v>
      </c>
      <c r="H80" s="8">
        <v>12</v>
      </c>
      <c r="I80" s="8">
        <v>9</v>
      </c>
      <c r="J80" s="8">
        <v>2019</v>
      </c>
    </row>
    <row r="81" spans="1:10">
      <c r="A81" s="4" t="s">
        <v>555</v>
      </c>
      <c r="B81" s="5" t="s">
        <v>597</v>
      </c>
      <c r="C81" s="5" t="s">
        <v>633</v>
      </c>
      <c r="D81" s="5" t="s">
        <v>613</v>
      </c>
      <c r="E81" s="5" t="s">
        <v>618</v>
      </c>
      <c r="F81" s="6">
        <v>27023</v>
      </c>
      <c r="G81" s="7">
        <v>236.45</v>
      </c>
      <c r="H81" s="8">
        <v>25</v>
      </c>
      <c r="I81" s="8">
        <v>10</v>
      </c>
      <c r="J81" s="8">
        <v>2019</v>
      </c>
    </row>
    <row r="82" spans="1:10">
      <c r="A82" s="4" t="s">
        <v>145</v>
      </c>
      <c r="B82" s="5" t="s">
        <v>597</v>
      </c>
      <c r="C82" s="5" t="s">
        <v>633</v>
      </c>
      <c r="D82" s="5" t="s">
        <v>613</v>
      </c>
      <c r="E82" s="5" t="s">
        <v>618</v>
      </c>
      <c r="F82" s="6">
        <v>27010</v>
      </c>
      <c r="G82" s="7">
        <v>236.34</v>
      </c>
      <c r="H82" s="8">
        <v>20</v>
      </c>
      <c r="I82" s="8">
        <v>7</v>
      </c>
      <c r="J82" s="8">
        <v>2019</v>
      </c>
    </row>
    <row r="83" spans="1:10">
      <c r="A83" s="4" t="s">
        <v>578</v>
      </c>
      <c r="B83" s="5" t="s">
        <v>597</v>
      </c>
      <c r="C83" s="5" t="s">
        <v>633</v>
      </c>
      <c r="D83" s="5" t="s">
        <v>613</v>
      </c>
      <c r="E83" s="5" t="s">
        <v>618</v>
      </c>
      <c r="F83" s="6">
        <v>27000</v>
      </c>
      <c r="G83" s="7">
        <v>236.25</v>
      </c>
      <c r="H83" s="8">
        <v>27</v>
      </c>
      <c r="I83" s="8">
        <v>10</v>
      </c>
      <c r="J83" s="8">
        <v>2019</v>
      </c>
    </row>
    <row r="84" spans="1:10">
      <c r="A84" s="4" t="s">
        <v>289</v>
      </c>
      <c r="B84" s="5" t="s">
        <v>597</v>
      </c>
      <c r="C84" s="5" t="s">
        <v>613</v>
      </c>
      <c r="D84" s="5" t="s">
        <v>633</v>
      </c>
      <c r="E84" s="5" t="s">
        <v>619</v>
      </c>
      <c r="F84" s="6">
        <v>27000</v>
      </c>
      <c r="G84" s="7">
        <v>135</v>
      </c>
      <c r="H84" s="8">
        <v>13</v>
      </c>
      <c r="I84" s="8">
        <v>9</v>
      </c>
      <c r="J84" s="8">
        <v>2019</v>
      </c>
    </row>
    <row r="85" spans="1:10">
      <c r="A85" s="4" t="s">
        <v>308</v>
      </c>
      <c r="B85" s="5" t="s">
        <v>602</v>
      </c>
      <c r="C85" s="5" t="s">
        <v>614</v>
      </c>
      <c r="D85" s="5" t="s">
        <v>613</v>
      </c>
      <c r="E85" s="5" t="s">
        <v>619</v>
      </c>
      <c r="F85" s="6">
        <v>26980</v>
      </c>
      <c r="G85" s="7">
        <v>161.07</v>
      </c>
      <c r="H85" s="8">
        <v>15</v>
      </c>
      <c r="I85" s="8">
        <v>9</v>
      </c>
      <c r="J85" s="8">
        <v>2019</v>
      </c>
    </row>
    <row r="86" spans="1:10">
      <c r="A86" s="4" t="s">
        <v>242</v>
      </c>
      <c r="B86" s="5" t="s">
        <v>597</v>
      </c>
      <c r="C86" s="5" t="s">
        <v>613</v>
      </c>
      <c r="D86" s="5" t="s">
        <v>633</v>
      </c>
      <c r="E86" s="5" t="s">
        <v>619</v>
      </c>
      <c r="F86" s="6">
        <v>26980</v>
      </c>
      <c r="G86" s="7">
        <v>134.9</v>
      </c>
      <c r="H86" s="8">
        <v>5</v>
      </c>
      <c r="I86" s="8">
        <v>9</v>
      </c>
      <c r="J86" s="8">
        <v>2019</v>
      </c>
    </row>
    <row r="87" spans="1:10">
      <c r="A87" s="4" t="s">
        <v>394</v>
      </c>
      <c r="B87" s="5" t="s">
        <v>597</v>
      </c>
      <c r="C87" s="5" t="s">
        <v>633</v>
      </c>
      <c r="D87" s="5" t="s">
        <v>613</v>
      </c>
      <c r="E87" s="5" t="s">
        <v>618</v>
      </c>
      <c r="F87" s="6">
        <v>26960</v>
      </c>
      <c r="G87" s="7">
        <v>235.9</v>
      </c>
      <c r="H87" s="8">
        <v>29</v>
      </c>
      <c r="I87" s="8">
        <v>9</v>
      </c>
      <c r="J87" s="8">
        <v>2019</v>
      </c>
    </row>
    <row r="88" spans="1:10">
      <c r="A88" s="4" t="s">
        <v>73</v>
      </c>
      <c r="B88" s="5" t="s">
        <v>602</v>
      </c>
      <c r="C88" s="5" t="s">
        <v>614</v>
      </c>
      <c r="D88" s="5" t="s">
        <v>613</v>
      </c>
      <c r="E88" s="5" t="s">
        <v>619</v>
      </c>
      <c r="F88" s="6">
        <v>26960</v>
      </c>
      <c r="G88" s="7">
        <v>160.94999999999999</v>
      </c>
      <c r="H88" s="8">
        <v>10</v>
      </c>
      <c r="I88" s="8">
        <v>7</v>
      </c>
      <c r="J88" s="8">
        <v>2019</v>
      </c>
    </row>
    <row r="89" spans="1:10">
      <c r="A89" s="4" t="s">
        <v>314</v>
      </c>
      <c r="B89" s="5" t="s">
        <v>597</v>
      </c>
      <c r="C89" s="5" t="s">
        <v>613</v>
      </c>
      <c r="D89" s="5" t="s">
        <v>633</v>
      </c>
      <c r="E89" s="5" t="s">
        <v>619</v>
      </c>
      <c r="F89" s="6">
        <v>26940</v>
      </c>
      <c r="G89" s="7">
        <v>134.69999999999999</v>
      </c>
      <c r="H89" s="8">
        <v>18</v>
      </c>
      <c r="I89" s="8">
        <v>9</v>
      </c>
      <c r="J89" s="8">
        <v>2019</v>
      </c>
    </row>
    <row r="90" spans="1:10">
      <c r="A90" s="4" t="s">
        <v>545</v>
      </c>
      <c r="B90" s="5" t="s">
        <v>604</v>
      </c>
      <c r="C90" s="5" t="s">
        <v>633</v>
      </c>
      <c r="D90" s="5" t="s">
        <v>613</v>
      </c>
      <c r="E90" s="5" t="s">
        <v>618</v>
      </c>
      <c r="F90" s="6">
        <v>26920</v>
      </c>
      <c r="G90" s="7">
        <v>244.97</v>
      </c>
      <c r="H90" s="8">
        <v>23</v>
      </c>
      <c r="I90" s="8">
        <v>10</v>
      </c>
      <c r="J90" s="8">
        <v>2019</v>
      </c>
    </row>
    <row r="91" spans="1:10">
      <c r="A91" s="4" t="s">
        <v>80</v>
      </c>
      <c r="B91" s="5" t="s">
        <v>597</v>
      </c>
      <c r="C91" s="5" t="s">
        <v>633</v>
      </c>
      <c r="D91" s="5" t="s">
        <v>613</v>
      </c>
      <c r="E91" s="5" t="s">
        <v>618</v>
      </c>
      <c r="F91" s="6">
        <v>26920</v>
      </c>
      <c r="G91" s="7">
        <v>235.55</v>
      </c>
      <c r="H91" s="8">
        <v>11</v>
      </c>
      <c r="I91" s="8">
        <v>7</v>
      </c>
      <c r="J91" s="8">
        <v>2019</v>
      </c>
    </row>
    <row r="92" spans="1:10">
      <c r="A92" s="4" t="s">
        <v>94</v>
      </c>
      <c r="B92" s="5" t="s">
        <v>597</v>
      </c>
      <c r="C92" s="5" t="s">
        <v>633</v>
      </c>
      <c r="D92" s="5" t="s">
        <v>613</v>
      </c>
      <c r="E92" s="5" t="s">
        <v>618</v>
      </c>
      <c r="F92" s="6">
        <v>26920</v>
      </c>
      <c r="G92" s="7">
        <v>235.55</v>
      </c>
      <c r="H92" s="8">
        <v>13</v>
      </c>
      <c r="I92" s="8">
        <v>7</v>
      </c>
      <c r="J92" s="8">
        <v>2019</v>
      </c>
    </row>
    <row r="93" spans="1:10">
      <c r="A93" s="4" t="s">
        <v>146</v>
      </c>
      <c r="B93" s="5" t="s">
        <v>597</v>
      </c>
      <c r="C93" s="5" t="s">
        <v>633</v>
      </c>
      <c r="D93" s="5" t="s">
        <v>613</v>
      </c>
      <c r="E93" s="5" t="s">
        <v>618</v>
      </c>
      <c r="F93" s="6">
        <v>26920</v>
      </c>
      <c r="G93" s="7">
        <v>235.55</v>
      </c>
      <c r="H93" s="8">
        <v>20</v>
      </c>
      <c r="I93" s="8">
        <v>7</v>
      </c>
      <c r="J93" s="8">
        <v>2019</v>
      </c>
    </row>
    <row r="94" spans="1:10">
      <c r="A94" s="4" t="s">
        <v>502</v>
      </c>
      <c r="B94" s="5" t="s">
        <v>597</v>
      </c>
      <c r="C94" s="5" t="s">
        <v>633</v>
      </c>
      <c r="D94" s="5" t="s">
        <v>613</v>
      </c>
      <c r="E94" s="5" t="s">
        <v>618</v>
      </c>
      <c r="F94" s="6">
        <v>26920</v>
      </c>
      <c r="G94" s="7">
        <v>235.55</v>
      </c>
      <c r="H94" s="8">
        <v>17</v>
      </c>
      <c r="I94" s="8">
        <v>10</v>
      </c>
      <c r="J94" s="8">
        <v>2019</v>
      </c>
    </row>
    <row r="95" spans="1:10">
      <c r="A95" s="4" t="s">
        <v>225</v>
      </c>
      <c r="B95" s="5" t="s">
        <v>597</v>
      </c>
      <c r="C95" s="5" t="s">
        <v>633</v>
      </c>
      <c r="D95" s="5" t="s">
        <v>613</v>
      </c>
      <c r="E95" s="5" t="s">
        <v>618</v>
      </c>
      <c r="F95" s="6">
        <v>26900</v>
      </c>
      <c r="G95" s="7">
        <v>235.38</v>
      </c>
      <c r="H95" s="8">
        <v>30</v>
      </c>
      <c r="I95" s="8">
        <v>8</v>
      </c>
      <c r="J95" s="8">
        <v>2019</v>
      </c>
    </row>
    <row r="96" spans="1:10">
      <c r="A96" s="4" t="s">
        <v>531</v>
      </c>
      <c r="B96" s="5" t="s">
        <v>607</v>
      </c>
      <c r="C96" s="5" t="s">
        <v>614</v>
      </c>
      <c r="D96" s="5" t="s">
        <v>613</v>
      </c>
      <c r="E96" s="5" t="s">
        <v>619</v>
      </c>
      <c r="F96" s="6">
        <v>26880</v>
      </c>
      <c r="G96" s="7">
        <v>160.47</v>
      </c>
      <c r="H96" s="8">
        <v>20</v>
      </c>
      <c r="I96" s="8">
        <v>10</v>
      </c>
      <c r="J96" s="8">
        <v>2019</v>
      </c>
    </row>
    <row r="97" spans="1:10">
      <c r="A97" s="4" t="s">
        <v>503</v>
      </c>
      <c r="B97" s="5" t="s">
        <v>597</v>
      </c>
      <c r="C97" s="5" t="s">
        <v>633</v>
      </c>
      <c r="D97" s="5" t="s">
        <v>613</v>
      </c>
      <c r="E97" s="5" t="s">
        <v>618</v>
      </c>
      <c r="F97" s="6">
        <v>26860</v>
      </c>
      <c r="G97" s="7">
        <v>235.03</v>
      </c>
      <c r="H97" s="8">
        <v>17</v>
      </c>
      <c r="I97" s="8">
        <v>10</v>
      </c>
      <c r="J97" s="8">
        <v>2019</v>
      </c>
    </row>
    <row r="98" spans="1:10">
      <c r="A98" s="4" t="s">
        <v>290</v>
      </c>
      <c r="B98" s="5" t="s">
        <v>597</v>
      </c>
      <c r="C98" s="5" t="s">
        <v>613</v>
      </c>
      <c r="D98" s="5" t="s">
        <v>633</v>
      </c>
      <c r="E98" s="5" t="s">
        <v>619</v>
      </c>
      <c r="F98" s="6">
        <v>26860</v>
      </c>
      <c r="G98" s="7">
        <v>134.30000000000001</v>
      </c>
      <c r="H98" s="8">
        <v>13</v>
      </c>
      <c r="I98" s="8">
        <v>9</v>
      </c>
      <c r="J98" s="8">
        <v>2019</v>
      </c>
    </row>
    <row r="99" spans="1:10">
      <c r="A99" s="4" t="s">
        <v>395</v>
      </c>
      <c r="B99" s="5" t="s">
        <v>597</v>
      </c>
      <c r="C99" s="5" t="s">
        <v>633</v>
      </c>
      <c r="D99" s="5" t="s">
        <v>613</v>
      </c>
      <c r="E99" s="5" t="s">
        <v>618</v>
      </c>
      <c r="F99" s="6">
        <v>26840</v>
      </c>
      <c r="G99" s="7">
        <v>234.85</v>
      </c>
      <c r="H99" s="8">
        <v>29</v>
      </c>
      <c r="I99" s="8">
        <v>9</v>
      </c>
      <c r="J99" s="8">
        <v>2019</v>
      </c>
    </row>
    <row r="100" spans="1:10">
      <c r="A100" s="4" t="s">
        <v>330</v>
      </c>
      <c r="B100" s="5" t="s">
        <v>602</v>
      </c>
      <c r="C100" s="5" t="s">
        <v>614</v>
      </c>
      <c r="D100" s="5" t="s">
        <v>613</v>
      </c>
      <c r="E100" s="5" t="s">
        <v>619</v>
      </c>
      <c r="F100" s="6">
        <v>26840</v>
      </c>
      <c r="G100" s="7">
        <v>160.22999999999999</v>
      </c>
      <c r="H100" s="8">
        <v>18</v>
      </c>
      <c r="I100" s="8">
        <v>9</v>
      </c>
      <c r="J100" s="8">
        <v>2019</v>
      </c>
    </row>
    <row r="101" spans="1:10">
      <c r="A101" s="4" t="s">
        <v>29</v>
      </c>
      <c r="B101" s="5" t="s">
        <v>597</v>
      </c>
      <c r="C101" s="5" t="s">
        <v>633</v>
      </c>
      <c r="D101" s="5" t="s">
        <v>613</v>
      </c>
      <c r="E101" s="5" t="s">
        <v>618</v>
      </c>
      <c r="F101" s="6">
        <v>26820</v>
      </c>
      <c r="G101" s="7">
        <v>234.68</v>
      </c>
      <c r="H101" s="8">
        <v>4</v>
      </c>
      <c r="I101" s="8">
        <v>7</v>
      </c>
      <c r="J101" s="8">
        <v>2019</v>
      </c>
    </row>
    <row r="102" spans="1:10">
      <c r="A102" s="4" t="s">
        <v>357</v>
      </c>
      <c r="B102" s="5" t="s">
        <v>601</v>
      </c>
      <c r="C102" s="5" t="s">
        <v>614</v>
      </c>
      <c r="D102" s="5" t="s">
        <v>613</v>
      </c>
      <c r="E102" s="5" t="s">
        <v>619</v>
      </c>
      <c r="F102" s="6">
        <v>26820</v>
      </c>
      <c r="G102" s="7">
        <v>160.12</v>
      </c>
      <c r="H102" s="8">
        <v>22</v>
      </c>
      <c r="I102" s="8">
        <v>9</v>
      </c>
      <c r="J102" s="8">
        <v>2019</v>
      </c>
    </row>
    <row r="103" spans="1:10">
      <c r="A103" s="4" t="s">
        <v>273</v>
      </c>
      <c r="B103" s="5" t="s">
        <v>597</v>
      </c>
      <c r="C103" s="5" t="s">
        <v>613</v>
      </c>
      <c r="D103" s="5" t="s">
        <v>633</v>
      </c>
      <c r="E103" s="5" t="s">
        <v>619</v>
      </c>
      <c r="F103" s="6">
        <v>26820</v>
      </c>
      <c r="G103" s="7">
        <v>134.1</v>
      </c>
      <c r="H103" s="8">
        <v>11</v>
      </c>
      <c r="I103" s="8">
        <v>9</v>
      </c>
      <c r="J103" s="8">
        <v>2019</v>
      </c>
    </row>
    <row r="104" spans="1:10">
      <c r="A104" s="4" t="s">
        <v>499</v>
      </c>
      <c r="B104" s="5" t="s">
        <v>597</v>
      </c>
      <c r="C104" s="5" t="s">
        <v>613</v>
      </c>
      <c r="D104" s="5" t="s">
        <v>633</v>
      </c>
      <c r="E104" s="5" t="s">
        <v>619</v>
      </c>
      <c r="F104" s="6">
        <v>26820</v>
      </c>
      <c r="G104" s="7">
        <v>134.1</v>
      </c>
      <c r="H104" s="8">
        <v>17</v>
      </c>
      <c r="I104" s="8">
        <v>10</v>
      </c>
      <c r="J104" s="8">
        <v>2019</v>
      </c>
    </row>
    <row r="105" spans="1:10">
      <c r="A105" s="4" t="s">
        <v>283</v>
      </c>
      <c r="B105" s="5" t="s">
        <v>597</v>
      </c>
      <c r="C105" s="5" t="s">
        <v>633</v>
      </c>
      <c r="D105" s="5" t="s">
        <v>613</v>
      </c>
      <c r="E105" s="5" t="s">
        <v>618</v>
      </c>
      <c r="F105" s="6">
        <v>26815</v>
      </c>
      <c r="G105" s="7">
        <v>234.63</v>
      </c>
      <c r="H105" s="8">
        <v>12</v>
      </c>
      <c r="I105" s="8">
        <v>9</v>
      </c>
      <c r="J105" s="8">
        <v>2019</v>
      </c>
    </row>
    <row r="106" spans="1:10">
      <c r="A106" s="4" t="s">
        <v>43</v>
      </c>
      <c r="B106" s="5" t="s">
        <v>597</v>
      </c>
      <c r="C106" s="5" t="s">
        <v>613</v>
      </c>
      <c r="D106" s="5" t="s">
        <v>633</v>
      </c>
      <c r="E106" s="5" t="s">
        <v>619</v>
      </c>
      <c r="F106" s="6">
        <v>26804</v>
      </c>
      <c r="G106" s="7">
        <v>134.02000000000001</v>
      </c>
      <c r="H106" s="8">
        <v>6</v>
      </c>
      <c r="I106" s="8">
        <v>7</v>
      </c>
      <c r="J106" s="8">
        <v>2019</v>
      </c>
    </row>
    <row r="107" spans="1:10">
      <c r="A107" s="4" t="s">
        <v>264</v>
      </c>
      <c r="B107" s="5" t="s">
        <v>600</v>
      </c>
      <c r="C107" s="5" t="s">
        <v>633</v>
      </c>
      <c r="D107" s="5" t="s">
        <v>613</v>
      </c>
      <c r="E107" s="5" t="s">
        <v>619</v>
      </c>
      <c r="F107" s="6">
        <v>26800</v>
      </c>
      <c r="G107" s="7">
        <v>243.88</v>
      </c>
      <c r="H107" s="8">
        <v>8</v>
      </c>
      <c r="I107" s="8">
        <v>9</v>
      </c>
      <c r="J107" s="8">
        <v>2019</v>
      </c>
    </row>
    <row r="108" spans="1:10">
      <c r="A108" s="4" t="s">
        <v>240</v>
      </c>
      <c r="B108" s="5" t="s">
        <v>597</v>
      </c>
      <c r="C108" s="5" t="s">
        <v>633</v>
      </c>
      <c r="D108" s="5" t="s">
        <v>613</v>
      </c>
      <c r="E108" s="5" t="s">
        <v>618</v>
      </c>
      <c r="F108" s="6">
        <v>26800</v>
      </c>
      <c r="G108" s="7">
        <v>234.5</v>
      </c>
      <c r="H108" s="8">
        <v>4</v>
      </c>
      <c r="I108" s="8">
        <v>9</v>
      </c>
      <c r="J108" s="8">
        <v>2019</v>
      </c>
    </row>
    <row r="109" spans="1:10">
      <c r="A109" s="4" t="s">
        <v>528</v>
      </c>
      <c r="B109" s="5" t="s">
        <v>597</v>
      </c>
      <c r="C109" s="5" t="s">
        <v>633</v>
      </c>
      <c r="D109" s="5" t="s">
        <v>613</v>
      </c>
      <c r="E109" s="5" t="s">
        <v>618</v>
      </c>
      <c r="F109" s="6">
        <v>26800</v>
      </c>
      <c r="G109" s="7">
        <v>234.5</v>
      </c>
      <c r="H109" s="8">
        <v>20</v>
      </c>
      <c r="I109" s="8">
        <v>10</v>
      </c>
      <c r="J109" s="8">
        <v>2019</v>
      </c>
    </row>
    <row r="110" spans="1:10">
      <c r="A110" s="4" t="s">
        <v>281</v>
      </c>
      <c r="B110" s="5" t="s">
        <v>597</v>
      </c>
      <c r="C110" s="5" t="s">
        <v>613</v>
      </c>
      <c r="D110" s="5" t="s">
        <v>633</v>
      </c>
      <c r="E110" s="5" t="s">
        <v>619</v>
      </c>
      <c r="F110" s="6">
        <v>26800</v>
      </c>
      <c r="G110" s="7">
        <v>134</v>
      </c>
      <c r="H110" s="8">
        <v>12</v>
      </c>
      <c r="I110" s="8">
        <v>9</v>
      </c>
      <c r="J110" s="8">
        <v>2019</v>
      </c>
    </row>
    <row r="111" spans="1:10">
      <c r="A111" s="4" t="s">
        <v>121</v>
      </c>
      <c r="B111" s="5" t="s">
        <v>597</v>
      </c>
      <c r="C111" s="5" t="s">
        <v>613</v>
      </c>
      <c r="D111" s="5" t="s">
        <v>633</v>
      </c>
      <c r="E111" s="5" t="s">
        <v>619</v>
      </c>
      <c r="F111" s="6">
        <v>26780</v>
      </c>
      <c r="G111" s="7">
        <v>133.9</v>
      </c>
      <c r="H111" s="8">
        <v>18</v>
      </c>
      <c r="I111" s="8">
        <v>7</v>
      </c>
      <c r="J111" s="8">
        <v>2019</v>
      </c>
    </row>
    <row r="112" spans="1:10">
      <c r="A112" s="4" t="s">
        <v>342</v>
      </c>
      <c r="B112" s="5" t="s">
        <v>602</v>
      </c>
      <c r="C112" s="5" t="s">
        <v>614</v>
      </c>
      <c r="D112" s="5" t="s">
        <v>613</v>
      </c>
      <c r="E112" s="5" t="s">
        <v>619</v>
      </c>
      <c r="F112" s="6">
        <v>26760</v>
      </c>
      <c r="G112" s="7">
        <v>159.76</v>
      </c>
      <c r="H112" s="8">
        <v>20</v>
      </c>
      <c r="I112" s="8">
        <v>9</v>
      </c>
      <c r="J112" s="8">
        <v>2019</v>
      </c>
    </row>
    <row r="113" spans="1:10">
      <c r="A113" s="4" t="s">
        <v>280</v>
      </c>
      <c r="B113" s="5" t="s">
        <v>597</v>
      </c>
      <c r="C113" s="5" t="s">
        <v>613</v>
      </c>
      <c r="D113" s="5" t="s">
        <v>633</v>
      </c>
      <c r="E113" s="5" t="s">
        <v>619</v>
      </c>
      <c r="F113" s="6">
        <v>26760</v>
      </c>
      <c r="G113" s="7">
        <v>133.80000000000001</v>
      </c>
      <c r="H113" s="8">
        <v>12</v>
      </c>
      <c r="I113" s="8">
        <v>9</v>
      </c>
      <c r="J113" s="8">
        <v>2019</v>
      </c>
    </row>
    <row r="114" spans="1:10">
      <c r="A114" s="4" t="s">
        <v>498</v>
      </c>
      <c r="B114" s="5" t="s">
        <v>604</v>
      </c>
      <c r="C114" s="5" t="s">
        <v>633</v>
      </c>
      <c r="D114" s="5" t="s">
        <v>613</v>
      </c>
      <c r="E114" s="5" t="s">
        <v>618</v>
      </c>
      <c r="F114" s="6">
        <v>26740</v>
      </c>
      <c r="G114" s="7">
        <v>243.33</v>
      </c>
      <c r="H114" s="8">
        <v>16</v>
      </c>
      <c r="I114" s="8">
        <v>10</v>
      </c>
      <c r="J114" s="8">
        <v>2019</v>
      </c>
    </row>
    <row r="115" spans="1:10">
      <c r="A115" s="4" t="s">
        <v>551</v>
      </c>
      <c r="B115" s="5" t="s">
        <v>604</v>
      </c>
      <c r="C115" s="5" t="s">
        <v>633</v>
      </c>
      <c r="D115" s="5" t="s">
        <v>613</v>
      </c>
      <c r="E115" s="5" t="s">
        <v>618</v>
      </c>
      <c r="F115" s="6">
        <v>26740</v>
      </c>
      <c r="G115" s="7">
        <v>243.33</v>
      </c>
      <c r="H115" s="8">
        <v>24</v>
      </c>
      <c r="I115" s="8">
        <v>10</v>
      </c>
      <c r="J115" s="8">
        <v>2019</v>
      </c>
    </row>
    <row r="116" spans="1:10">
      <c r="A116" s="4" t="s">
        <v>82</v>
      </c>
      <c r="B116" s="5" t="s">
        <v>603</v>
      </c>
      <c r="C116" s="5" t="s">
        <v>633</v>
      </c>
      <c r="D116" s="5" t="s">
        <v>613</v>
      </c>
      <c r="E116" s="5" t="s">
        <v>619</v>
      </c>
      <c r="F116" s="6">
        <v>26740</v>
      </c>
      <c r="G116" s="7">
        <v>243.33</v>
      </c>
      <c r="H116" s="8">
        <v>13</v>
      </c>
      <c r="I116" s="8">
        <v>7</v>
      </c>
      <c r="J116" s="8">
        <v>2019</v>
      </c>
    </row>
    <row r="117" spans="1:10">
      <c r="A117" s="4" t="s">
        <v>579</v>
      </c>
      <c r="B117" s="5" t="s">
        <v>597</v>
      </c>
      <c r="C117" s="5" t="s">
        <v>633</v>
      </c>
      <c r="D117" s="5" t="s">
        <v>613</v>
      </c>
      <c r="E117" s="5" t="s">
        <v>618</v>
      </c>
      <c r="F117" s="6">
        <v>26740</v>
      </c>
      <c r="G117" s="7">
        <v>233.98</v>
      </c>
      <c r="H117" s="8">
        <v>27</v>
      </c>
      <c r="I117" s="8">
        <v>10</v>
      </c>
      <c r="J117" s="8">
        <v>2019</v>
      </c>
    </row>
    <row r="118" spans="1:10">
      <c r="A118" s="4" t="s">
        <v>513</v>
      </c>
      <c r="B118" s="5" t="s">
        <v>601</v>
      </c>
      <c r="C118" s="5" t="s">
        <v>633</v>
      </c>
      <c r="D118" s="5" t="s">
        <v>613</v>
      </c>
      <c r="E118" s="5" t="s">
        <v>618</v>
      </c>
      <c r="F118" s="6">
        <v>26720</v>
      </c>
      <c r="G118" s="7">
        <v>265.86</v>
      </c>
      <c r="H118" s="8">
        <v>18</v>
      </c>
      <c r="I118" s="8">
        <v>10</v>
      </c>
      <c r="J118" s="8">
        <v>2019</v>
      </c>
    </row>
    <row r="119" spans="1:10">
      <c r="A119" s="4" t="s">
        <v>107</v>
      </c>
      <c r="B119" s="5" t="s">
        <v>604</v>
      </c>
      <c r="C119" s="5" t="s">
        <v>633</v>
      </c>
      <c r="D119" s="5" t="s">
        <v>613</v>
      </c>
      <c r="E119" s="5" t="s">
        <v>618</v>
      </c>
      <c r="F119" s="6">
        <v>26720</v>
      </c>
      <c r="G119" s="7">
        <v>243.15</v>
      </c>
      <c r="H119" s="8">
        <v>14</v>
      </c>
      <c r="I119" s="8">
        <v>7</v>
      </c>
      <c r="J119" s="8">
        <v>2019</v>
      </c>
    </row>
    <row r="120" spans="1:10">
      <c r="A120" s="4" t="s">
        <v>201</v>
      </c>
      <c r="B120" s="5" t="s">
        <v>603</v>
      </c>
      <c r="C120" s="5" t="s">
        <v>633</v>
      </c>
      <c r="D120" s="5" t="s">
        <v>613</v>
      </c>
      <c r="E120" s="5" t="s">
        <v>619</v>
      </c>
      <c r="F120" s="6">
        <v>26720</v>
      </c>
      <c r="G120" s="7">
        <v>243.15</v>
      </c>
      <c r="H120" s="8">
        <v>24</v>
      </c>
      <c r="I120" s="8">
        <v>8</v>
      </c>
      <c r="J120" s="8">
        <v>2019</v>
      </c>
    </row>
    <row r="121" spans="1:10">
      <c r="A121" s="4" t="s">
        <v>241</v>
      </c>
      <c r="B121" s="5" t="s">
        <v>597</v>
      </c>
      <c r="C121" s="5" t="s">
        <v>613</v>
      </c>
      <c r="D121" s="5" t="s">
        <v>633</v>
      </c>
      <c r="E121" s="5" t="s">
        <v>619</v>
      </c>
      <c r="F121" s="6">
        <v>26720</v>
      </c>
      <c r="G121" s="7">
        <v>133.6</v>
      </c>
      <c r="H121" s="8">
        <v>5</v>
      </c>
      <c r="I121" s="8">
        <v>9</v>
      </c>
      <c r="J121" s="8">
        <v>2019</v>
      </c>
    </row>
    <row r="122" spans="1:10">
      <c r="A122" s="4" t="s">
        <v>92</v>
      </c>
      <c r="B122" s="5" t="s">
        <v>597</v>
      </c>
      <c r="C122" s="5" t="s">
        <v>633</v>
      </c>
      <c r="D122" s="5" t="s">
        <v>613</v>
      </c>
      <c r="E122" s="5" t="s">
        <v>618</v>
      </c>
      <c r="F122" s="6">
        <v>26700</v>
      </c>
      <c r="G122" s="7">
        <v>233.63</v>
      </c>
      <c r="H122" s="8">
        <v>13</v>
      </c>
      <c r="I122" s="8">
        <v>7</v>
      </c>
      <c r="J122" s="8">
        <v>2019</v>
      </c>
    </row>
    <row r="123" spans="1:10">
      <c r="A123" s="4" t="s">
        <v>490</v>
      </c>
      <c r="B123" s="5" t="s">
        <v>597</v>
      </c>
      <c r="C123" s="5" t="s">
        <v>613</v>
      </c>
      <c r="D123" s="5" t="s">
        <v>633</v>
      </c>
      <c r="E123" s="5" t="s">
        <v>619</v>
      </c>
      <c r="F123" s="6">
        <v>26700</v>
      </c>
      <c r="G123" s="7">
        <v>133.5</v>
      </c>
      <c r="H123" s="8">
        <v>16</v>
      </c>
      <c r="I123" s="8">
        <v>10</v>
      </c>
      <c r="J123" s="8">
        <v>2019</v>
      </c>
    </row>
    <row r="124" spans="1:10">
      <c r="A124" s="4" t="s">
        <v>561</v>
      </c>
      <c r="B124" s="5" t="s">
        <v>597</v>
      </c>
      <c r="C124" s="5" t="s">
        <v>633</v>
      </c>
      <c r="D124" s="5" t="s">
        <v>613</v>
      </c>
      <c r="E124" s="5" t="s">
        <v>618</v>
      </c>
      <c r="F124" s="6">
        <v>26680</v>
      </c>
      <c r="G124" s="7">
        <v>233.45</v>
      </c>
      <c r="H124" s="8">
        <v>26</v>
      </c>
      <c r="I124" s="8">
        <v>10</v>
      </c>
      <c r="J124" s="8">
        <v>2019</v>
      </c>
    </row>
    <row r="125" spans="1:10">
      <c r="A125" s="4" t="s">
        <v>38</v>
      </c>
      <c r="B125" s="5" t="s">
        <v>597</v>
      </c>
      <c r="C125" s="5" t="s">
        <v>633</v>
      </c>
      <c r="D125" s="5" t="s">
        <v>613</v>
      </c>
      <c r="E125" s="5" t="s">
        <v>618</v>
      </c>
      <c r="F125" s="6">
        <v>26660</v>
      </c>
      <c r="G125" s="7">
        <v>233.28</v>
      </c>
      <c r="H125" s="8">
        <v>5</v>
      </c>
      <c r="I125" s="8">
        <v>7</v>
      </c>
      <c r="J125" s="8">
        <v>2019</v>
      </c>
    </row>
    <row r="126" spans="1:10">
      <c r="A126" s="4" t="s">
        <v>384</v>
      </c>
      <c r="B126" s="5" t="s">
        <v>602</v>
      </c>
      <c r="C126" s="5" t="s">
        <v>614</v>
      </c>
      <c r="D126" s="5" t="s">
        <v>613</v>
      </c>
      <c r="E126" s="5" t="s">
        <v>619</v>
      </c>
      <c r="F126" s="6">
        <v>26640</v>
      </c>
      <c r="G126" s="7">
        <v>159.04</v>
      </c>
      <c r="H126" s="8">
        <v>27</v>
      </c>
      <c r="I126" s="8">
        <v>9</v>
      </c>
      <c r="J126" s="8">
        <v>2019</v>
      </c>
    </row>
    <row r="127" spans="1:10">
      <c r="A127" s="4" t="s">
        <v>581</v>
      </c>
      <c r="B127" s="5" t="s">
        <v>598</v>
      </c>
      <c r="C127" s="5" t="s">
        <v>633</v>
      </c>
      <c r="D127" s="5" t="s">
        <v>613</v>
      </c>
      <c r="E127" s="5" t="s">
        <v>618</v>
      </c>
      <c r="F127" s="6">
        <v>26600</v>
      </c>
      <c r="G127" s="7">
        <v>392.06</v>
      </c>
      <c r="H127" s="8">
        <v>28</v>
      </c>
      <c r="I127" s="8">
        <v>10</v>
      </c>
      <c r="J127" s="8">
        <v>2019</v>
      </c>
    </row>
    <row r="128" spans="1:10">
      <c r="A128" s="4" t="s">
        <v>39</v>
      </c>
      <c r="B128" s="5" t="s">
        <v>597</v>
      </c>
      <c r="C128" s="5" t="s">
        <v>633</v>
      </c>
      <c r="D128" s="5" t="s">
        <v>613</v>
      </c>
      <c r="E128" s="5" t="s">
        <v>618</v>
      </c>
      <c r="F128" s="6">
        <v>26580</v>
      </c>
      <c r="G128" s="7">
        <v>232.58</v>
      </c>
      <c r="H128" s="8">
        <v>5</v>
      </c>
      <c r="I128" s="8">
        <v>7</v>
      </c>
      <c r="J128" s="8">
        <v>2019</v>
      </c>
    </row>
    <row r="129" spans="1:10">
      <c r="A129" s="4" t="s">
        <v>390</v>
      </c>
      <c r="B129" s="5" t="s">
        <v>597</v>
      </c>
      <c r="C129" s="5" t="s">
        <v>633</v>
      </c>
      <c r="D129" s="5" t="s">
        <v>613</v>
      </c>
      <c r="E129" s="5" t="s">
        <v>618</v>
      </c>
      <c r="F129" s="6">
        <v>26580</v>
      </c>
      <c r="G129" s="7">
        <v>232.58</v>
      </c>
      <c r="H129" s="8">
        <v>28</v>
      </c>
      <c r="I129" s="8">
        <v>9</v>
      </c>
      <c r="J129" s="8">
        <v>2019</v>
      </c>
    </row>
    <row r="130" spans="1:10">
      <c r="A130" s="4" t="s">
        <v>301</v>
      </c>
      <c r="B130" s="5" t="s">
        <v>597</v>
      </c>
      <c r="C130" s="5" t="s">
        <v>613</v>
      </c>
      <c r="D130" s="5" t="s">
        <v>633</v>
      </c>
      <c r="E130" s="5" t="s">
        <v>619</v>
      </c>
      <c r="F130" s="6">
        <v>26570</v>
      </c>
      <c r="G130" s="7">
        <v>132.85</v>
      </c>
      <c r="H130" s="8">
        <v>15</v>
      </c>
      <c r="I130" s="8">
        <v>9</v>
      </c>
      <c r="J130" s="8">
        <v>2019</v>
      </c>
    </row>
    <row r="131" spans="1:10">
      <c r="A131" s="4" t="s">
        <v>306</v>
      </c>
      <c r="B131" s="5" t="s">
        <v>605</v>
      </c>
      <c r="C131" s="5" t="s">
        <v>614</v>
      </c>
      <c r="D131" s="5" t="s">
        <v>613</v>
      </c>
      <c r="E131" s="5" t="s">
        <v>619</v>
      </c>
      <c r="F131" s="6">
        <v>26560</v>
      </c>
      <c r="G131" s="7">
        <v>158.56</v>
      </c>
      <c r="H131" s="8">
        <v>15</v>
      </c>
      <c r="I131" s="8">
        <v>9</v>
      </c>
      <c r="J131" s="8">
        <v>2019</v>
      </c>
    </row>
    <row r="132" spans="1:10">
      <c r="A132" s="4" t="s">
        <v>307</v>
      </c>
      <c r="B132" s="5" t="s">
        <v>602</v>
      </c>
      <c r="C132" s="5" t="s">
        <v>614</v>
      </c>
      <c r="D132" s="5" t="s">
        <v>613</v>
      </c>
      <c r="E132" s="5" t="s">
        <v>619</v>
      </c>
      <c r="F132" s="6">
        <v>26560</v>
      </c>
      <c r="G132" s="7">
        <v>158.56</v>
      </c>
      <c r="H132" s="8">
        <v>15</v>
      </c>
      <c r="I132" s="8">
        <v>9</v>
      </c>
      <c r="J132" s="8">
        <v>2019</v>
      </c>
    </row>
    <row r="133" spans="1:10">
      <c r="A133" s="4" t="s">
        <v>516</v>
      </c>
      <c r="B133" s="5" t="s">
        <v>604</v>
      </c>
      <c r="C133" s="5" t="s">
        <v>633</v>
      </c>
      <c r="D133" s="5" t="s">
        <v>613</v>
      </c>
      <c r="E133" s="5" t="s">
        <v>618</v>
      </c>
      <c r="F133" s="6">
        <v>26540</v>
      </c>
      <c r="G133" s="7">
        <v>241.51</v>
      </c>
      <c r="H133" s="8">
        <v>18</v>
      </c>
      <c r="I133" s="8">
        <v>10</v>
      </c>
      <c r="J133" s="8">
        <v>2019</v>
      </c>
    </row>
    <row r="134" spans="1:10">
      <c r="A134" s="4" t="s">
        <v>335</v>
      </c>
      <c r="B134" s="5" t="s">
        <v>597</v>
      </c>
      <c r="C134" s="5" t="s">
        <v>633</v>
      </c>
      <c r="D134" s="5" t="s">
        <v>613</v>
      </c>
      <c r="E134" s="5" t="s">
        <v>618</v>
      </c>
      <c r="F134" s="6">
        <v>26540</v>
      </c>
      <c r="G134" s="7">
        <v>232.23</v>
      </c>
      <c r="H134" s="8">
        <v>19</v>
      </c>
      <c r="I134" s="8">
        <v>9</v>
      </c>
      <c r="J134" s="8">
        <v>2019</v>
      </c>
    </row>
    <row r="135" spans="1:10">
      <c r="A135" s="4" t="s">
        <v>361</v>
      </c>
      <c r="B135" s="5" t="s">
        <v>597</v>
      </c>
      <c r="C135" s="5" t="s">
        <v>633</v>
      </c>
      <c r="D135" s="5" t="s">
        <v>613</v>
      </c>
      <c r="E135" s="5" t="s">
        <v>618</v>
      </c>
      <c r="F135" s="6">
        <v>26540</v>
      </c>
      <c r="G135" s="7">
        <v>232.23</v>
      </c>
      <c r="H135" s="8">
        <v>25</v>
      </c>
      <c r="I135" s="8">
        <v>9</v>
      </c>
      <c r="J135" s="8">
        <v>2019</v>
      </c>
    </row>
    <row r="136" spans="1:10">
      <c r="A136" s="4" t="s">
        <v>454</v>
      </c>
      <c r="B136" s="5" t="s">
        <v>597</v>
      </c>
      <c r="C136" s="5" t="s">
        <v>633</v>
      </c>
      <c r="D136" s="5" t="s">
        <v>613</v>
      </c>
      <c r="E136" s="5" t="s">
        <v>619</v>
      </c>
      <c r="F136" s="6">
        <v>26520</v>
      </c>
      <c r="G136" s="7">
        <v>232.05</v>
      </c>
      <c r="H136" s="8">
        <v>10</v>
      </c>
      <c r="I136" s="8">
        <v>10</v>
      </c>
      <c r="J136" s="8">
        <v>2019</v>
      </c>
    </row>
    <row r="137" spans="1:10">
      <c r="A137" s="4" t="s">
        <v>521</v>
      </c>
      <c r="B137" s="5" t="s">
        <v>597</v>
      </c>
      <c r="C137" s="5" t="s">
        <v>613</v>
      </c>
      <c r="D137" s="5" t="s">
        <v>633</v>
      </c>
      <c r="E137" s="5" t="s">
        <v>619</v>
      </c>
      <c r="F137" s="6">
        <v>26520</v>
      </c>
      <c r="G137" s="7">
        <v>132.6</v>
      </c>
      <c r="H137" s="8">
        <v>19</v>
      </c>
      <c r="I137" s="8">
        <v>10</v>
      </c>
      <c r="J137" s="8">
        <v>2019</v>
      </c>
    </row>
    <row r="138" spans="1:10">
      <c r="A138" s="4" t="s">
        <v>239</v>
      </c>
      <c r="B138" s="5" t="s">
        <v>597</v>
      </c>
      <c r="C138" s="5" t="s">
        <v>633</v>
      </c>
      <c r="D138" s="5" t="s">
        <v>613</v>
      </c>
      <c r="E138" s="5" t="s">
        <v>618</v>
      </c>
      <c r="F138" s="6">
        <v>26500</v>
      </c>
      <c r="G138" s="7">
        <v>231.88</v>
      </c>
      <c r="H138" s="8">
        <v>4</v>
      </c>
      <c r="I138" s="8">
        <v>9</v>
      </c>
      <c r="J138" s="8">
        <v>2019</v>
      </c>
    </row>
    <row r="139" spans="1:10">
      <c r="A139" s="4" t="s">
        <v>68</v>
      </c>
      <c r="B139" s="5" t="s">
        <v>602</v>
      </c>
      <c r="C139" s="5" t="s">
        <v>614</v>
      </c>
      <c r="D139" s="5" t="s">
        <v>613</v>
      </c>
      <c r="E139" s="5" t="s">
        <v>619</v>
      </c>
      <c r="F139" s="6">
        <v>26500</v>
      </c>
      <c r="G139" s="7">
        <v>158.21</v>
      </c>
      <c r="H139" s="8">
        <v>10</v>
      </c>
      <c r="I139" s="8">
        <v>7</v>
      </c>
      <c r="J139" s="8">
        <v>2019</v>
      </c>
    </row>
    <row r="140" spans="1:10">
      <c r="A140" s="4" t="s">
        <v>272</v>
      </c>
      <c r="B140" s="5" t="s">
        <v>597</v>
      </c>
      <c r="C140" s="5" t="s">
        <v>613</v>
      </c>
      <c r="D140" s="5" t="s">
        <v>633</v>
      </c>
      <c r="E140" s="5" t="s">
        <v>619</v>
      </c>
      <c r="F140" s="6">
        <v>26500</v>
      </c>
      <c r="G140" s="7">
        <v>132.5</v>
      </c>
      <c r="H140" s="8">
        <v>11</v>
      </c>
      <c r="I140" s="8">
        <v>9</v>
      </c>
      <c r="J140" s="8">
        <v>2019</v>
      </c>
    </row>
    <row r="141" spans="1:10">
      <c r="A141" s="4" t="s">
        <v>554</v>
      </c>
      <c r="B141" s="5" t="s">
        <v>597</v>
      </c>
      <c r="C141" s="5" t="s">
        <v>633</v>
      </c>
      <c r="D141" s="5" t="s">
        <v>613</v>
      </c>
      <c r="E141" s="5" t="s">
        <v>618</v>
      </c>
      <c r="F141" s="6">
        <v>26480</v>
      </c>
      <c r="G141" s="7">
        <v>231.7</v>
      </c>
      <c r="H141" s="8">
        <v>25</v>
      </c>
      <c r="I141" s="8">
        <v>10</v>
      </c>
      <c r="J141" s="8">
        <v>2019</v>
      </c>
    </row>
    <row r="142" spans="1:10">
      <c r="A142" s="4" t="s">
        <v>491</v>
      </c>
      <c r="B142" s="5" t="s">
        <v>603</v>
      </c>
      <c r="C142" s="5" t="s">
        <v>633</v>
      </c>
      <c r="D142" s="5" t="s">
        <v>613</v>
      </c>
      <c r="E142" s="5" t="s">
        <v>618</v>
      </c>
      <c r="F142" s="6">
        <v>26460</v>
      </c>
      <c r="G142" s="7">
        <v>240.79</v>
      </c>
      <c r="H142" s="8">
        <v>16</v>
      </c>
      <c r="I142" s="8">
        <v>10</v>
      </c>
      <c r="J142" s="8">
        <v>2019</v>
      </c>
    </row>
    <row r="143" spans="1:10">
      <c r="A143" s="4" t="s">
        <v>304</v>
      </c>
      <c r="B143" s="5" t="s">
        <v>597</v>
      </c>
      <c r="C143" s="5" t="s">
        <v>633</v>
      </c>
      <c r="D143" s="5" t="s">
        <v>613</v>
      </c>
      <c r="E143" s="5" t="s">
        <v>618</v>
      </c>
      <c r="F143" s="6">
        <v>26448</v>
      </c>
      <c r="G143" s="7">
        <v>231.42</v>
      </c>
      <c r="H143" s="8">
        <v>15</v>
      </c>
      <c r="I143" s="8">
        <v>9</v>
      </c>
      <c r="J143" s="8">
        <v>2019</v>
      </c>
    </row>
    <row r="144" spans="1:10">
      <c r="A144" s="4" t="s">
        <v>137</v>
      </c>
      <c r="B144" s="5" t="s">
        <v>597</v>
      </c>
      <c r="C144" s="5" t="s">
        <v>633</v>
      </c>
      <c r="D144" s="5" t="s">
        <v>613</v>
      </c>
      <c r="E144" s="5" t="s">
        <v>618</v>
      </c>
      <c r="F144" s="6">
        <v>26420</v>
      </c>
      <c r="G144" s="7">
        <v>231.18</v>
      </c>
      <c r="H144" s="8">
        <v>19</v>
      </c>
      <c r="I144" s="8">
        <v>7</v>
      </c>
      <c r="J144" s="8">
        <v>2019</v>
      </c>
    </row>
    <row r="145" spans="1:10">
      <c r="A145" s="4" t="s">
        <v>436</v>
      </c>
      <c r="B145" s="5" t="s">
        <v>602</v>
      </c>
      <c r="C145" s="5" t="s">
        <v>614</v>
      </c>
      <c r="D145" s="5" t="s">
        <v>613</v>
      </c>
      <c r="E145" s="5" t="s">
        <v>619</v>
      </c>
      <c r="F145" s="6">
        <v>26420</v>
      </c>
      <c r="G145" s="7">
        <v>157.72999999999999</v>
      </c>
      <c r="H145" s="8">
        <v>9</v>
      </c>
      <c r="I145" s="8">
        <v>10</v>
      </c>
      <c r="J145" s="8">
        <v>2019</v>
      </c>
    </row>
    <row r="146" spans="1:10">
      <c r="A146" s="4" t="s">
        <v>540</v>
      </c>
      <c r="B146" s="5" t="s">
        <v>597</v>
      </c>
      <c r="C146" s="5" t="s">
        <v>613</v>
      </c>
      <c r="D146" s="5" t="s">
        <v>633</v>
      </c>
      <c r="E146" s="5" t="s">
        <v>619</v>
      </c>
      <c r="F146" s="6">
        <v>26420</v>
      </c>
      <c r="G146" s="7">
        <v>132.1</v>
      </c>
      <c r="H146" s="8">
        <v>23</v>
      </c>
      <c r="I146" s="8">
        <v>10</v>
      </c>
      <c r="J146" s="8">
        <v>2019</v>
      </c>
    </row>
    <row r="147" spans="1:10">
      <c r="A147" s="4" t="s">
        <v>136</v>
      </c>
      <c r="B147" s="5" t="s">
        <v>597</v>
      </c>
      <c r="C147" s="5" t="s">
        <v>633</v>
      </c>
      <c r="D147" s="5" t="s">
        <v>613</v>
      </c>
      <c r="E147" s="5" t="s">
        <v>618</v>
      </c>
      <c r="F147" s="6">
        <v>26400</v>
      </c>
      <c r="G147" s="7">
        <v>231</v>
      </c>
      <c r="H147" s="8">
        <v>19</v>
      </c>
      <c r="I147" s="8">
        <v>7</v>
      </c>
      <c r="J147" s="8">
        <v>2019</v>
      </c>
    </row>
    <row r="148" spans="1:10">
      <c r="A148" s="4" t="s">
        <v>50</v>
      </c>
      <c r="B148" s="5" t="s">
        <v>597</v>
      </c>
      <c r="C148" s="5" t="s">
        <v>633</v>
      </c>
      <c r="D148" s="5" t="s">
        <v>613</v>
      </c>
      <c r="E148" s="5" t="s">
        <v>619</v>
      </c>
      <c r="F148" s="6">
        <v>26385</v>
      </c>
      <c r="G148" s="7">
        <v>230.87</v>
      </c>
      <c r="H148" s="8">
        <v>6</v>
      </c>
      <c r="I148" s="8">
        <v>7</v>
      </c>
      <c r="J148" s="8">
        <v>2019</v>
      </c>
    </row>
    <row r="149" spans="1:10">
      <c r="A149" s="4" t="s">
        <v>262</v>
      </c>
      <c r="B149" s="5" t="s">
        <v>597</v>
      </c>
      <c r="C149" s="5" t="s">
        <v>613</v>
      </c>
      <c r="D149" s="5" t="s">
        <v>633</v>
      </c>
      <c r="E149" s="5" t="s">
        <v>619</v>
      </c>
      <c r="F149" s="6">
        <v>26370</v>
      </c>
      <c r="G149" s="7">
        <v>131.85</v>
      </c>
      <c r="H149" s="8">
        <v>8</v>
      </c>
      <c r="I149" s="8">
        <v>9</v>
      </c>
      <c r="J149" s="8">
        <v>2019</v>
      </c>
    </row>
    <row r="150" spans="1:10">
      <c r="A150" s="4" t="s">
        <v>158</v>
      </c>
      <c r="B150" s="5" t="s">
        <v>597</v>
      </c>
      <c r="C150" s="5" t="s">
        <v>633</v>
      </c>
      <c r="D150" s="5" t="s">
        <v>613</v>
      </c>
      <c r="E150" s="5" t="s">
        <v>618</v>
      </c>
      <c r="F150" s="6">
        <v>26360</v>
      </c>
      <c r="G150" s="7">
        <v>230.65</v>
      </c>
      <c r="H150" s="8">
        <v>24</v>
      </c>
      <c r="I150" s="8">
        <v>7</v>
      </c>
      <c r="J150" s="8">
        <v>2019</v>
      </c>
    </row>
    <row r="151" spans="1:10">
      <c r="A151" s="4" t="s">
        <v>492</v>
      </c>
      <c r="B151" s="5" t="s">
        <v>597</v>
      </c>
      <c r="C151" s="5" t="s">
        <v>633</v>
      </c>
      <c r="D151" s="5" t="s">
        <v>613</v>
      </c>
      <c r="E151" s="5" t="s">
        <v>618</v>
      </c>
      <c r="F151" s="6">
        <v>26340</v>
      </c>
      <c r="G151" s="7">
        <v>230.48</v>
      </c>
      <c r="H151" s="8">
        <v>16</v>
      </c>
      <c r="I151" s="8">
        <v>10</v>
      </c>
      <c r="J151" s="8">
        <v>2019</v>
      </c>
    </row>
    <row r="152" spans="1:10">
      <c r="A152" s="4" t="s">
        <v>433</v>
      </c>
      <c r="B152" s="5" t="s">
        <v>602</v>
      </c>
      <c r="C152" s="5" t="s">
        <v>614</v>
      </c>
      <c r="D152" s="5" t="s">
        <v>613</v>
      </c>
      <c r="E152" s="5" t="s">
        <v>619</v>
      </c>
      <c r="F152" s="6">
        <v>26280</v>
      </c>
      <c r="G152" s="7">
        <v>156.88999999999999</v>
      </c>
      <c r="H152" s="8">
        <v>6</v>
      </c>
      <c r="I152" s="8">
        <v>10</v>
      </c>
      <c r="J152" s="8">
        <v>2019</v>
      </c>
    </row>
    <row r="153" spans="1:10">
      <c r="A153" s="4" t="s">
        <v>488</v>
      </c>
      <c r="B153" s="5" t="s">
        <v>597</v>
      </c>
      <c r="C153" s="5" t="s">
        <v>613</v>
      </c>
      <c r="D153" s="5" t="s">
        <v>633</v>
      </c>
      <c r="E153" s="5" t="s">
        <v>619</v>
      </c>
      <c r="F153" s="6">
        <v>26280</v>
      </c>
      <c r="G153" s="7">
        <v>131.4</v>
      </c>
      <c r="H153" s="8">
        <v>16</v>
      </c>
      <c r="I153" s="8">
        <v>10</v>
      </c>
      <c r="J153" s="8">
        <v>2019</v>
      </c>
    </row>
    <row r="154" spans="1:10">
      <c r="A154" s="4" t="s">
        <v>74</v>
      </c>
      <c r="B154" s="5" t="s">
        <v>602</v>
      </c>
      <c r="C154" s="5" t="s">
        <v>613</v>
      </c>
      <c r="D154" s="5" t="s">
        <v>614</v>
      </c>
      <c r="E154" s="5" t="s">
        <v>619</v>
      </c>
      <c r="F154" s="6">
        <v>26280</v>
      </c>
      <c r="G154" s="7">
        <v>125.62</v>
      </c>
      <c r="H154" s="8">
        <v>10</v>
      </c>
      <c r="I154" s="8">
        <v>7</v>
      </c>
      <c r="J154" s="8">
        <v>2019</v>
      </c>
    </row>
    <row r="155" spans="1:10">
      <c r="A155" s="4" t="s">
        <v>105</v>
      </c>
      <c r="B155" s="5" t="s">
        <v>597</v>
      </c>
      <c r="C155" s="5" t="s">
        <v>633</v>
      </c>
      <c r="D155" s="5" t="s">
        <v>613</v>
      </c>
      <c r="E155" s="5" t="s">
        <v>618</v>
      </c>
      <c r="F155" s="6">
        <v>26240</v>
      </c>
      <c r="G155" s="7">
        <v>229.6</v>
      </c>
      <c r="H155" s="8">
        <v>14</v>
      </c>
      <c r="I155" s="8">
        <v>7</v>
      </c>
      <c r="J155" s="8">
        <v>2019</v>
      </c>
    </row>
    <row r="156" spans="1:10">
      <c r="A156" s="4" t="s">
        <v>442</v>
      </c>
      <c r="B156" s="5" t="s">
        <v>597</v>
      </c>
      <c r="C156" s="5" t="s">
        <v>633</v>
      </c>
      <c r="D156" s="5" t="s">
        <v>613</v>
      </c>
      <c r="E156" s="5" t="s">
        <v>618</v>
      </c>
      <c r="F156" s="6">
        <v>26240</v>
      </c>
      <c r="G156" s="7">
        <v>229.6</v>
      </c>
      <c r="H156" s="8">
        <v>9</v>
      </c>
      <c r="I156" s="8">
        <v>10</v>
      </c>
      <c r="J156" s="8">
        <v>2019</v>
      </c>
    </row>
    <row r="157" spans="1:10">
      <c r="A157" s="4" t="s">
        <v>508</v>
      </c>
      <c r="B157" s="5" t="s">
        <v>597</v>
      </c>
      <c r="C157" s="5" t="s">
        <v>613</v>
      </c>
      <c r="D157" s="5" t="s">
        <v>633</v>
      </c>
      <c r="E157" s="5" t="s">
        <v>619</v>
      </c>
      <c r="F157" s="6">
        <v>26240</v>
      </c>
      <c r="G157" s="7">
        <v>131.19999999999999</v>
      </c>
      <c r="H157" s="8">
        <v>18</v>
      </c>
      <c r="I157" s="8">
        <v>10</v>
      </c>
      <c r="J157" s="8">
        <v>2019</v>
      </c>
    </row>
    <row r="158" spans="1:10">
      <c r="A158" s="4" t="s">
        <v>298</v>
      </c>
      <c r="B158" s="5" t="s">
        <v>604</v>
      </c>
      <c r="C158" s="5" t="s">
        <v>633</v>
      </c>
      <c r="D158" s="5" t="s">
        <v>613</v>
      </c>
      <c r="E158" s="5" t="s">
        <v>618</v>
      </c>
      <c r="F158" s="6">
        <v>26220</v>
      </c>
      <c r="G158" s="7">
        <v>238.6</v>
      </c>
      <c r="H158" s="8">
        <v>14</v>
      </c>
      <c r="I158" s="8">
        <v>9</v>
      </c>
      <c r="J158" s="8">
        <v>2019</v>
      </c>
    </row>
    <row r="159" spans="1:10">
      <c r="A159" s="4" t="s">
        <v>494</v>
      </c>
      <c r="B159" s="5" t="s">
        <v>604</v>
      </c>
      <c r="C159" s="5" t="s">
        <v>633</v>
      </c>
      <c r="D159" s="5" t="s">
        <v>613</v>
      </c>
      <c r="E159" s="5" t="s">
        <v>618</v>
      </c>
      <c r="F159" s="6">
        <v>26220</v>
      </c>
      <c r="G159" s="7">
        <v>238.6</v>
      </c>
      <c r="H159" s="8">
        <v>16</v>
      </c>
      <c r="I159" s="8">
        <v>10</v>
      </c>
      <c r="J159" s="8">
        <v>2019</v>
      </c>
    </row>
    <row r="160" spans="1:10">
      <c r="A160" s="4" t="s">
        <v>219</v>
      </c>
      <c r="B160" s="5" t="s">
        <v>597</v>
      </c>
      <c r="C160" s="5" t="s">
        <v>613</v>
      </c>
      <c r="D160" s="5" t="s">
        <v>633</v>
      </c>
      <c r="E160" s="5" t="s">
        <v>619</v>
      </c>
      <c r="F160" s="6">
        <v>26200</v>
      </c>
      <c r="G160" s="7">
        <v>131</v>
      </c>
      <c r="H160" s="8">
        <v>29</v>
      </c>
      <c r="I160" s="8">
        <v>8</v>
      </c>
      <c r="J160" s="8">
        <v>2019</v>
      </c>
    </row>
    <row r="161" spans="1:10">
      <c r="A161" s="4" t="s">
        <v>468</v>
      </c>
      <c r="B161" s="5" t="s">
        <v>604</v>
      </c>
      <c r="C161" s="5" t="s">
        <v>633</v>
      </c>
      <c r="D161" s="5" t="s">
        <v>613</v>
      </c>
      <c r="E161" s="5" t="s">
        <v>618</v>
      </c>
      <c r="F161" s="6">
        <v>26180</v>
      </c>
      <c r="G161" s="7">
        <v>238.24</v>
      </c>
      <c r="H161" s="8">
        <v>11</v>
      </c>
      <c r="I161" s="8">
        <v>10</v>
      </c>
      <c r="J161" s="8">
        <v>2019</v>
      </c>
    </row>
    <row r="162" spans="1:10">
      <c r="A162" s="4" t="s">
        <v>297</v>
      </c>
      <c r="B162" s="5" t="s">
        <v>597</v>
      </c>
      <c r="C162" s="5" t="s">
        <v>633</v>
      </c>
      <c r="D162" s="5" t="s">
        <v>613</v>
      </c>
      <c r="E162" s="5" t="s">
        <v>618</v>
      </c>
      <c r="F162" s="6">
        <v>26180</v>
      </c>
      <c r="G162" s="7">
        <v>229.08</v>
      </c>
      <c r="H162" s="8">
        <v>14</v>
      </c>
      <c r="I162" s="8">
        <v>9</v>
      </c>
      <c r="J162" s="8">
        <v>2019</v>
      </c>
    </row>
    <row r="163" spans="1:10">
      <c r="A163" s="4" t="s">
        <v>417</v>
      </c>
      <c r="B163" s="5" t="s">
        <v>597</v>
      </c>
      <c r="C163" s="5" t="s">
        <v>633</v>
      </c>
      <c r="D163" s="5" t="s">
        <v>613</v>
      </c>
      <c r="E163" s="5" t="s">
        <v>618</v>
      </c>
      <c r="F163" s="6">
        <v>26180</v>
      </c>
      <c r="G163" s="7">
        <v>229.08</v>
      </c>
      <c r="H163" s="8">
        <v>5</v>
      </c>
      <c r="I163" s="8">
        <v>10</v>
      </c>
      <c r="J163" s="8">
        <v>2019</v>
      </c>
    </row>
    <row r="164" spans="1:10">
      <c r="A164" s="4" t="s">
        <v>223</v>
      </c>
      <c r="B164" s="5" t="s">
        <v>597</v>
      </c>
      <c r="C164" s="5" t="s">
        <v>633</v>
      </c>
      <c r="D164" s="5" t="s">
        <v>613</v>
      </c>
      <c r="E164" s="5" t="s">
        <v>619</v>
      </c>
      <c r="F164" s="6">
        <v>26173</v>
      </c>
      <c r="G164" s="7">
        <v>229.01</v>
      </c>
      <c r="H164" s="8">
        <v>29</v>
      </c>
      <c r="I164" s="8">
        <v>8</v>
      </c>
      <c r="J164" s="8">
        <v>2019</v>
      </c>
    </row>
    <row r="165" spans="1:10">
      <c r="A165" s="4" t="s">
        <v>443</v>
      </c>
      <c r="B165" s="5" t="s">
        <v>597</v>
      </c>
      <c r="C165" s="5" t="s">
        <v>633</v>
      </c>
      <c r="D165" s="5" t="s">
        <v>613</v>
      </c>
      <c r="E165" s="5" t="s">
        <v>618</v>
      </c>
      <c r="F165" s="6">
        <v>26160</v>
      </c>
      <c r="G165" s="7">
        <v>228.9</v>
      </c>
      <c r="H165" s="8">
        <v>9</v>
      </c>
      <c r="I165" s="8">
        <v>10</v>
      </c>
      <c r="J165" s="8">
        <v>2019</v>
      </c>
    </row>
    <row r="166" spans="1:10">
      <c r="A166" s="4" t="s">
        <v>337</v>
      </c>
      <c r="B166" s="5" t="s">
        <v>602</v>
      </c>
      <c r="C166" s="5" t="s">
        <v>614</v>
      </c>
      <c r="D166" s="5" t="s">
        <v>613</v>
      </c>
      <c r="E166" s="5" t="s">
        <v>619</v>
      </c>
      <c r="F166" s="6">
        <v>26140</v>
      </c>
      <c r="G166" s="7">
        <v>156.06</v>
      </c>
      <c r="H166" s="8">
        <v>19</v>
      </c>
      <c r="I166" s="8">
        <v>9</v>
      </c>
      <c r="J166" s="8">
        <v>2019</v>
      </c>
    </row>
    <row r="167" spans="1:10">
      <c r="A167" s="4" t="s">
        <v>347</v>
      </c>
      <c r="B167" s="5" t="s">
        <v>602</v>
      </c>
      <c r="C167" s="5" t="s">
        <v>614</v>
      </c>
      <c r="D167" s="5" t="s">
        <v>613</v>
      </c>
      <c r="E167" s="5" t="s">
        <v>619</v>
      </c>
      <c r="F167" s="6">
        <v>26120</v>
      </c>
      <c r="G167" s="7">
        <v>155.94</v>
      </c>
      <c r="H167" s="8">
        <v>21</v>
      </c>
      <c r="I167" s="8">
        <v>9</v>
      </c>
      <c r="J167" s="8">
        <v>2019</v>
      </c>
    </row>
    <row r="168" spans="1:10">
      <c r="A168" s="4" t="s">
        <v>86</v>
      </c>
      <c r="B168" s="5" t="s">
        <v>597</v>
      </c>
      <c r="C168" s="5" t="s">
        <v>633</v>
      </c>
      <c r="D168" s="5" t="s">
        <v>613</v>
      </c>
      <c r="E168" s="5" t="s">
        <v>618</v>
      </c>
      <c r="F168" s="6">
        <v>26100</v>
      </c>
      <c r="G168" s="7">
        <v>228.38</v>
      </c>
      <c r="H168" s="8">
        <v>12</v>
      </c>
      <c r="I168" s="8">
        <v>7</v>
      </c>
      <c r="J168" s="8">
        <v>2019</v>
      </c>
    </row>
    <row r="169" spans="1:10">
      <c r="A169" s="4" t="s">
        <v>261</v>
      </c>
      <c r="B169" s="5" t="s">
        <v>597</v>
      </c>
      <c r="C169" s="5" t="s">
        <v>613</v>
      </c>
      <c r="D169" s="5" t="s">
        <v>633</v>
      </c>
      <c r="E169" s="5" t="s">
        <v>619</v>
      </c>
      <c r="F169" s="6">
        <v>26080</v>
      </c>
      <c r="G169" s="7">
        <v>130.4</v>
      </c>
      <c r="H169" s="8">
        <v>8</v>
      </c>
      <c r="I169" s="8">
        <v>9</v>
      </c>
      <c r="J169" s="8">
        <v>2019</v>
      </c>
    </row>
    <row r="170" spans="1:10">
      <c r="A170" s="4" t="s">
        <v>214</v>
      </c>
      <c r="B170" s="5" t="s">
        <v>597</v>
      </c>
      <c r="C170" s="5" t="s">
        <v>613</v>
      </c>
      <c r="D170" s="5" t="s">
        <v>633</v>
      </c>
      <c r="E170" s="5" t="s">
        <v>619</v>
      </c>
      <c r="F170" s="6">
        <v>26068</v>
      </c>
      <c r="G170" s="7">
        <v>130.34</v>
      </c>
      <c r="H170" s="8">
        <v>28</v>
      </c>
      <c r="I170" s="8">
        <v>8</v>
      </c>
      <c r="J170" s="8">
        <v>2019</v>
      </c>
    </row>
    <row r="171" spans="1:10">
      <c r="A171" s="4" t="s">
        <v>228</v>
      </c>
      <c r="B171" s="5" t="s">
        <v>597</v>
      </c>
      <c r="C171" s="5" t="s">
        <v>633</v>
      </c>
      <c r="D171" s="5" t="s">
        <v>613</v>
      </c>
      <c r="E171" s="5" t="s">
        <v>619</v>
      </c>
      <c r="F171" s="6">
        <v>26060</v>
      </c>
      <c r="G171" s="7">
        <v>228.03</v>
      </c>
      <c r="H171" s="8">
        <v>31</v>
      </c>
      <c r="I171" s="8">
        <v>8</v>
      </c>
      <c r="J171" s="8">
        <v>2019</v>
      </c>
    </row>
    <row r="172" spans="1:10">
      <c r="A172" s="4" t="s">
        <v>3</v>
      </c>
      <c r="B172" s="5" t="s">
        <v>602</v>
      </c>
      <c r="C172" s="5" t="s">
        <v>614</v>
      </c>
      <c r="D172" s="5" t="s">
        <v>613</v>
      </c>
      <c r="E172" s="5" t="s">
        <v>619</v>
      </c>
      <c r="F172" s="6">
        <v>26060</v>
      </c>
      <c r="G172" s="7">
        <v>155.58000000000001</v>
      </c>
      <c r="H172" s="8">
        <v>10</v>
      </c>
      <c r="I172" s="8">
        <v>7</v>
      </c>
      <c r="J172" s="8">
        <v>2019</v>
      </c>
    </row>
    <row r="173" spans="1:10">
      <c r="A173" s="4" t="s">
        <v>144</v>
      </c>
      <c r="B173" s="5" t="s">
        <v>597</v>
      </c>
      <c r="C173" s="5" t="s">
        <v>613</v>
      </c>
      <c r="D173" s="5" t="s">
        <v>633</v>
      </c>
      <c r="E173" s="5" t="s">
        <v>619</v>
      </c>
      <c r="F173" s="6">
        <v>26060</v>
      </c>
      <c r="G173" s="7">
        <v>130.30000000000001</v>
      </c>
      <c r="H173" s="8">
        <v>20</v>
      </c>
      <c r="I173" s="8">
        <v>7</v>
      </c>
      <c r="J173" s="8">
        <v>2019</v>
      </c>
    </row>
    <row r="174" spans="1:10">
      <c r="A174" s="4" t="s">
        <v>398</v>
      </c>
      <c r="B174" s="5" t="s">
        <v>601</v>
      </c>
      <c r="C174" s="5" t="s">
        <v>613</v>
      </c>
      <c r="D174" s="5" t="s">
        <v>614</v>
      </c>
      <c r="E174" s="5" t="s">
        <v>619</v>
      </c>
      <c r="F174" s="6">
        <v>26020</v>
      </c>
      <c r="G174" s="7">
        <v>155.34</v>
      </c>
      <c r="H174" s="8">
        <v>29</v>
      </c>
      <c r="I174" s="8">
        <v>9</v>
      </c>
      <c r="J174" s="8">
        <v>2019</v>
      </c>
    </row>
    <row r="175" spans="1:10">
      <c r="A175" s="4" t="s">
        <v>544</v>
      </c>
      <c r="B175" s="5" t="s">
        <v>597</v>
      </c>
      <c r="C175" s="5" t="s">
        <v>633</v>
      </c>
      <c r="D175" s="5" t="s">
        <v>613</v>
      </c>
      <c r="E175" s="5" t="s">
        <v>618</v>
      </c>
      <c r="F175" s="6">
        <v>26000</v>
      </c>
      <c r="G175" s="7">
        <v>227.5</v>
      </c>
      <c r="H175" s="8">
        <v>23</v>
      </c>
      <c r="I175" s="8">
        <v>10</v>
      </c>
      <c r="J175" s="8">
        <v>2019</v>
      </c>
    </row>
    <row r="176" spans="1:10">
      <c r="A176" s="4" t="s">
        <v>303</v>
      </c>
      <c r="B176" s="5" t="s">
        <v>602</v>
      </c>
      <c r="C176" s="5" t="s">
        <v>614</v>
      </c>
      <c r="D176" s="5" t="s">
        <v>613</v>
      </c>
      <c r="E176" s="5" t="s">
        <v>619</v>
      </c>
      <c r="F176" s="6">
        <v>26000</v>
      </c>
      <c r="G176" s="7">
        <v>155.22</v>
      </c>
      <c r="H176" s="8">
        <v>15</v>
      </c>
      <c r="I176" s="8">
        <v>9</v>
      </c>
      <c r="J176" s="8">
        <v>2019</v>
      </c>
    </row>
    <row r="177" spans="1:10">
      <c r="A177" s="4" t="s">
        <v>537</v>
      </c>
      <c r="B177" s="5" t="s">
        <v>599</v>
      </c>
      <c r="C177" s="5" t="s">
        <v>633</v>
      </c>
      <c r="D177" s="5" t="s">
        <v>613</v>
      </c>
      <c r="E177" s="5" t="s">
        <v>618</v>
      </c>
      <c r="F177" s="6">
        <v>25960</v>
      </c>
      <c r="G177" s="7">
        <v>236.24</v>
      </c>
      <c r="H177" s="8">
        <v>23</v>
      </c>
      <c r="I177" s="8">
        <v>10</v>
      </c>
      <c r="J177" s="8">
        <v>2019</v>
      </c>
    </row>
    <row r="178" spans="1:10">
      <c r="A178" s="4" t="s">
        <v>247</v>
      </c>
      <c r="B178" s="5" t="s">
        <v>597</v>
      </c>
      <c r="C178" s="5" t="s">
        <v>633</v>
      </c>
      <c r="D178" s="5" t="s">
        <v>613</v>
      </c>
      <c r="E178" s="5" t="s">
        <v>618</v>
      </c>
      <c r="F178" s="6">
        <v>25960</v>
      </c>
      <c r="G178" s="7">
        <v>227.15</v>
      </c>
      <c r="H178" s="8">
        <v>5</v>
      </c>
      <c r="I178" s="8">
        <v>9</v>
      </c>
      <c r="J178" s="8">
        <v>2019</v>
      </c>
    </row>
    <row r="179" spans="1:10">
      <c r="A179" s="4" t="s">
        <v>495</v>
      </c>
      <c r="B179" s="5" t="s">
        <v>602</v>
      </c>
      <c r="C179" s="5" t="s">
        <v>614</v>
      </c>
      <c r="D179" s="5" t="s">
        <v>613</v>
      </c>
      <c r="E179" s="5" t="s">
        <v>619</v>
      </c>
      <c r="F179" s="6">
        <v>25960</v>
      </c>
      <c r="G179" s="7">
        <v>154.97999999999999</v>
      </c>
      <c r="H179" s="8">
        <v>16</v>
      </c>
      <c r="I179" s="8">
        <v>10</v>
      </c>
      <c r="J179" s="8">
        <v>2019</v>
      </c>
    </row>
    <row r="180" spans="1:10">
      <c r="A180" s="4" t="s">
        <v>300</v>
      </c>
      <c r="B180" s="5" t="s">
        <v>597</v>
      </c>
      <c r="C180" s="5" t="s">
        <v>613</v>
      </c>
      <c r="D180" s="5" t="s">
        <v>633</v>
      </c>
      <c r="E180" s="5" t="s">
        <v>619</v>
      </c>
      <c r="F180" s="6">
        <v>25960</v>
      </c>
      <c r="G180" s="7">
        <v>129.80000000000001</v>
      </c>
      <c r="H180" s="8">
        <v>15</v>
      </c>
      <c r="I180" s="8">
        <v>9</v>
      </c>
      <c r="J180" s="8">
        <v>2019</v>
      </c>
    </row>
    <row r="181" spans="1:10">
      <c r="A181" s="4" t="s">
        <v>189</v>
      </c>
      <c r="B181" s="5" t="s">
        <v>600</v>
      </c>
      <c r="C181" s="5" t="s">
        <v>633</v>
      </c>
      <c r="D181" s="5" t="s">
        <v>613</v>
      </c>
      <c r="E181" s="5" t="s">
        <v>618</v>
      </c>
      <c r="F181" s="6">
        <v>25920</v>
      </c>
      <c r="G181" s="7">
        <v>235.87</v>
      </c>
      <c r="H181" s="8">
        <v>23</v>
      </c>
      <c r="I181" s="8">
        <v>8</v>
      </c>
      <c r="J181" s="8">
        <v>2019</v>
      </c>
    </row>
    <row r="182" spans="1:10">
      <c r="A182" s="4" t="s">
        <v>27</v>
      </c>
      <c r="B182" s="5" t="s">
        <v>604</v>
      </c>
      <c r="C182" s="5" t="s">
        <v>633</v>
      </c>
      <c r="D182" s="5" t="s">
        <v>613</v>
      </c>
      <c r="E182" s="5" t="s">
        <v>618</v>
      </c>
      <c r="F182" s="6">
        <v>25900</v>
      </c>
      <c r="G182" s="7">
        <v>235.69</v>
      </c>
      <c r="H182" s="8">
        <v>3</v>
      </c>
      <c r="I182" s="8">
        <v>7</v>
      </c>
      <c r="J182" s="8">
        <v>2019</v>
      </c>
    </row>
    <row r="183" spans="1:10">
      <c r="A183" s="4" t="s">
        <v>373</v>
      </c>
      <c r="B183" s="5" t="s">
        <v>607</v>
      </c>
      <c r="C183" s="5" t="s">
        <v>614</v>
      </c>
      <c r="D183" s="5" t="s">
        <v>613</v>
      </c>
      <c r="E183" s="5" t="s">
        <v>619</v>
      </c>
      <c r="F183" s="6">
        <v>25900</v>
      </c>
      <c r="G183" s="7">
        <v>154.62</v>
      </c>
      <c r="H183" s="8">
        <v>26</v>
      </c>
      <c r="I183" s="8">
        <v>9</v>
      </c>
      <c r="J183" s="8">
        <v>2019</v>
      </c>
    </row>
    <row r="184" spans="1:10">
      <c r="A184" s="4" t="s">
        <v>517</v>
      </c>
      <c r="B184" s="5" t="s">
        <v>604</v>
      </c>
      <c r="C184" s="5" t="s">
        <v>633</v>
      </c>
      <c r="D184" s="5" t="s">
        <v>613</v>
      </c>
      <c r="E184" s="5" t="s">
        <v>618</v>
      </c>
      <c r="F184" s="6">
        <v>25860</v>
      </c>
      <c r="G184" s="7">
        <v>235.33</v>
      </c>
      <c r="H184" s="8">
        <v>18</v>
      </c>
      <c r="I184" s="8">
        <v>10</v>
      </c>
      <c r="J184" s="8">
        <v>2019</v>
      </c>
    </row>
    <row r="185" spans="1:10">
      <c r="A185" s="4" t="s">
        <v>35</v>
      </c>
      <c r="B185" s="5" t="s">
        <v>597</v>
      </c>
      <c r="C185" s="5" t="s">
        <v>613</v>
      </c>
      <c r="D185" s="5" t="s">
        <v>633</v>
      </c>
      <c r="E185" s="5" t="s">
        <v>619</v>
      </c>
      <c r="F185" s="6">
        <v>25860</v>
      </c>
      <c r="G185" s="7">
        <v>129.30000000000001</v>
      </c>
      <c r="H185" s="8">
        <v>5</v>
      </c>
      <c r="I185" s="8">
        <v>7</v>
      </c>
      <c r="J185" s="8">
        <v>2019</v>
      </c>
    </row>
    <row r="186" spans="1:10">
      <c r="A186" s="4" t="s">
        <v>387</v>
      </c>
      <c r="B186" s="5" t="s">
        <v>604</v>
      </c>
      <c r="C186" s="5" t="s">
        <v>633</v>
      </c>
      <c r="D186" s="5" t="s">
        <v>613</v>
      </c>
      <c r="E186" s="5" t="s">
        <v>618</v>
      </c>
      <c r="F186" s="6">
        <v>25840</v>
      </c>
      <c r="G186" s="7">
        <v>235.14</v>
      </c>
      <c r="H186" s="8">
        <v>27</v>
      </c>
      <c r="I186" s="8">
        <v>9</v>
      </c>
      <c r="J186" s="8">
        <v>2019</v>
      </c>
    </row>
    <row r="187" spans="1:10">
      <c r="A187" s="4" t="s">
        <v>263</v>
      </c>
      <c r="B187" s="5" t="s">
        <v>598</v>
      </c>
      <c r="C187" s="5" t="s">
        <v>633</v>
      </c>
      <c r="D187" s="5" t="s">
        <v>613</v>
      </c>
      <c r="E187" s="5" t="s">
        <v>619</v>
      </c>
      <c r="F187" s="6">
        <v>25840</v>
      </c>
      <c r="G187" s="7">
        <v>235.14</v>
      </c>
      <c r="H187" s="8">
        <v>8</v>
      </c>
      <c r="I187" s="8">
        <v>9</v>
      </c>
      <c r="J187" s="8">
        <v>2019</v>
      </c>
    </row>
    <row r="188" spans="1:10">
      <c r="A188" s="4" t="s">
        <v>453</v>
      </c>
      <c r="B188" s="5" t="s">
        <v>601</v>
      </c>
      <c r="C188" s="5" t="s">
        <v>633</v>
      </c>
      <c r="D188" s="5" t="s">
        <v>613</v>
      </c>
      <c r="E188" s="5" t="s">
        <v>619</v>
      </c>
      <c r="F188" s="6">
        <v>25840</v>
      </c>
      <c r="G188" s="7">
        <v>235.14</v>
      </c>
      <c r="H188" s="8">
        <v>10</v>
      </c>
      <c r="I188" s="8">
        <v>10</v>
      </c>
      <c r="J188" s="8">
        <v>2019</v>
      </c>
    </row>
    <row r="189" spans="1:10">
      <c r="A189" s="4" t="s">
        <v>403</v>
      </c>
      <c r="B189" s="5" t="s">
        <v>597</v>
      </c>
      <c r="C189" s="5" t="s">
        <v>633</v>
      </c>
      <c r="D189" s="5" t="s">
        <v>613</v>
      </c>
      <c r="E189" s="5" t="s">
        <v>618</v>
      </c>
      <c r="F189" s="6">
        <v>25840</v>
      </c>
      <c r="G189" s="7">
        <v>226.1</v>
      </c>
      <c r="H189" s="8">
        <v>2</v>
      </c>
      <c r="I189" s="8">
        <v>10</v>
      </c>
      <c r="J189" s="8">
        <v>2019</v>
      </c>
    </row>
    <row r="190" spans="1:10">
      <c r="A190" s="4" t="s">
        <v>203</v>
      </c>
      <c r="B190" s="5" t="s">
        <v>599</v>
      </c>
      <c r="C190" s="5" t="s">
        <v>613</v>
      </c>
      <c r="D190" s="5" t="s">
        <v>633</v>
      </c>
      <c r="E190" s="5" t="s">
        <v>619</v>
      </c>
      <c r="F190" s="6">
        <v>25831</v>
      </c>
      <c r="G190" s="7">
        <v>235.06</v>
      </c>
      <c r="H190" s="8">
        <v>24</v>
      </c>
      <c r="I190" s="8">
        <v>8</v>
      </c>
      <c r="J190" s="8">
        <v>2019</v>
      </c>
    </row>
    <row r="191" spans="1:10">
      <c r="A191" s="4" t="s">
        <v>575</v>
      </c>
      <c r="B191" s="5" t="s">
        <v>602</v>
      </c>
      <c r="C191" s="5" t="s">
        <v>614</v>
      </c>
      <c r="D191" s="5" t="s">
        <v>613</v>
      </c>
      <c r="E191" s="5" t="s">
        <v>619</v>
      </c>
      <c r="F191" s="6">
        <v>25831</v>
      </c>
      <c r="G191" s="7">
        <v>154.21</v>
      </c>
      <c r="H191" s="8">
        <v>27</v>
      </c>
      <c r="I191" s="8">
        <v>10</v>
      </c>
      <c r="J191" s="8">
        <v>2019</v>
      </c>
    </row>
    <row r="192" spans="1:10">
      <c r="A192" s="4" t="s">
        <v>328</v>
      </c>
      <c r="B192" s="5" t="s">
        <v>602</v>
      </c>
      <c r="C192" s="5" t="s">
        <v>614</v>
      </c>
      <c r="D192" s="5" t="s">
        <v>613</v>
      </c>
      <c r="E192" s="5" t="s">
        <v>619</v>
      </c>
      <c r="F192" s="6">
        <v>25780</v>
      </c>
      <c r="G192" s="7">
        <v>153.91</v>
      </c>
      <c r="H192" s="8">
        <v>18</v>
      </c>
      <c r="I192" s="8">
        <v>9</v>
      </c>
      <c r="J192" s="8">
        <v>2019</v>
      </c>
    </row>
    <row r="193" spans="1:10">
      <c r="A193" s="4" t="s">
        <v>496</v>
      </c>
      <c r="B193" s="5" t="s">
        <v>608</v>
      </c>
      <c r="C193" s="5" t="s">
        <v>614</v>
      </c>
      <c r="D193" s="5" t="s">
        <v>613</v>
      </c>
      <c r="E193" s="5" t="s">
        <v>619</v>
      </c>
      <c r="F193" s="6">
        <v>25780</v>
      </c>
      <c r="G193" s="7">
        <v>153.91</v>
      </c>
      <c r="H193" s="8">
        <v>16</v>
      </c>
      <c r="I193" s="8">
        <v>10</v>
      </c>
      <c r="J193" s="8">
        <v>2019</v>
      </c>
    </row>
    <row r="194" spans="1:10">
      <c r="A194" s="4" t="s">
        <v>588</v>
      </c>
      <c r="B194" s="5" t="s">
        <v>597</v>
      </c>
      <c r="C194" s="5" t="s">
        <v>613</v>
      </c>
      <c r="D194" s="5" t="s">
        <v>633</v>
      </c>
      <c r="E194" s="5" t="s">
        <v>619</v>
      </c>
      <c r="F194" s="6">
        <v>25740</v>
      </c>
      <c r="G194" s="7">
        <v>128.69999999999999</v>
      </c>
      <c r="H194" s="8">
        <v>31</v>
      </c>
      <c r="I194" s="8">
        <v>10</v>
      </c>
      <c r="J194" s="8">
        <v>2019</v>
      </c>
    </row>
    <row r="195" spans="1:10">
      <c r="A195" s="4" t="s">
        <v>580</v>
      </c>
      <c r="B195" s="5" t="s">
        <v>604</v>
      </c>
      <c r="C195" s="5" t="s">
        <v>633</v>
      </c>
      <c r="D195" s="5" t="s">
        <v>613</v>
      </c>
      <c r="E195" s="5" t="s">
        <v>618</v>
      </c>
      <c r="F195" s="6">
        <v>25700</v>
      </c>
      <c r="G195" s="7">
        <v>233.87</v>
      </c>
      <c r="H195" s="8">
        <v>27</v>
      </c>
      <c r="I195" s="8">
        <v>10</v>
      </c>
      <c r="J195" s="8">
        <v>2019</v>
      </c>
    </row>
    <row r="196" spans="1:10">
      <c r="A196" s="4" t="s">
        <v>592</v>
      </c>
      <c r="B196" s="5" t="s">
        <v>603</v>
      </c>
      <c r="C196" s="5" t="s">
        <v>633</v>
      </c>
      <c r="D196" s="5" t="s">
        <v>613</v>
      </c>
      <c r="E196" s="5" t="s">
        <v>619</v>
      </c>
      <c r="F196" s="6">
        <v>25700</v>
      </c>
      <c r="G196" s="7">
        <v>233.87</v>
      </c>
      <c r="H196" s="8">
        <v>31</v>
      </c>
      <c r="I196" s="8">
        <v>10</v>
      </c>
      <c r="J196" s="8">
        <v>2019</v>
      </c>
    </row>
    <row r="197" spans="1:10">
      <c r="A197" s="4" t="s">
        <v>591</v>
      </c>
      <c r="B197" s="5" t="s">
        <v>599</v>
      </c>
      <c r="C197" s="5" t="s">
        <v>633</v>
      </c>
      <c r="D197" s="5" t="s">
        <v>613</v>
      </c>
      <c r="E197" s="5" t="s">
        <v>619</v>
      </c>
      <c r="F197" s="6">
        <v>25660</v>
      </c>
      <c r="G197" s="7">
        <v>233.51</v>
      </c>
      <c r="H197" s="8">
        <v>31</v>
      </c>
      <c r="I197" s="8">
        <v>10</v>
      </c>
      <c r="J197" s="8">
        <v>2019</v>
      </c>
    </row>
    <row r="198" spans="1:10">
      <c r="A198" s="4" t="s">
        <v>338</v>
      </c>
      <c r="B198" s="5" t="s">
        <v>602</v>
      </c>
      <c r="C198" s="5" t="s">
        <v>614</v>
      </c>
      <c r="D198" s="5" t="s">
        <v>613</v>
      </c>
      <c r="E198" s="5" t="s">
        <v>619</v>
      </c>
      <c r="F198" s="6">
        <v>25660</v>
      </c>
      <c r="G198" s="7">
        <v>153.19</v>
      </c>
      <c r="H198" s="8">
        <v>19</v>
      </c>
      <c r="I198" s="8">
        <v>9</v>
      </c>
      <c r="J198" s="8">
        <v>2019</v>
      </c>
    </row>
    <row r="199" spans="1:10">
      <c r="A199" s="4" t="s">
        <v>233</v>
      </c>
      <c r="B199" s="5" t="s">
        <v>597</v>
      </c>
      <c r="C199" s="5" t="s">
        <v>613</v>
      </c>
      <c r="D199" s="5" t="s">
        <v>633</v>
      </c>
      <c r="E199" s="5" t="s">
        <v>619</v>
      </c>
      <c r="F199" s="6">
        <v>25654</v>
      </c>
      <c r="G199" s="7">
        <v>128.27000000000001</v>
      </c>
      <c r="H199" s="8">
        <v>4</v>
      </c>
      <c r="I199" s="8">
        <v>9</v>
      </c>
      <c r="J199" s="8">
        <v>2019</v>
      </c>
    </row>
    <row r="200" spans="1:10">
      <c r="A200" s="4" t="s">
        <v>404</v>
      </c>
      <c r="B200" s="5" t="s">
        <v>597</v>
      </c>
      <c r="C200" s="5" t="s">
        <v>633</v>
      </c>
      <c r="D200" s="5" t="s">
        <v>613</v>
      </c>
      <c r="E200" s="5" t="s">
        <v>618</v>
      </c>
      <c r="F200" s="6">
        <v>25620</v>
      </c>
      <c r="G200" s="7">
        <v>224.18</v>
      </c>
      <c r="H200" s="8">
        <v>2</v>
      </c>
      <c r="I200" s="8">
        <v>10</v>
      </c>
      <c r="J200" s="8">
        <v>2019</v>
      </c>
    </row>
    <row r="201" spans="1:10">
      <c r="A201" s="4" t="s">
        <v>485</v>
      </c>
      <c r="B201" s="5" t="s">
        <v>603</v>
      </c>
      <c r="C201" s="5" t="s">
        <v>633</v>
      </c>
      <c r="D201" s="5" t="s">
        <v>613</v>
      </c>
      <c r="E201" s="5" t="s">
        <v>618</v>
      </c>
      <c r="F201" s="6">
        <v>25575</v>
      </c>
      <c r="G201" s="7">
        <v>232.73</v>
      </c>
      <c r="H201" s="8">
        <v>13</v>
      </c>
      <c r="I201" s="8">
        <v>10</v>
      </c>
      <c r="J201" s="8">
        <v>2019</v>
      </c>
    </row>
    <row r="202" spans="1:10">
      <c r="A202" s="4" t="s">
        <v>202</v>
      </c>
      <c r="B202" s="5" t="s">
        <v>603</v>
      </c>
      <c r="C202" s="5" t="s">
        <v>613</v>
      </c>
      <c r="D202" s="5" t="s">
        <v>633</v>
      </c>
      <c r="E202" s="5" t="s">
        <v>619</v>
      </c>
      <c r="F202" s="6">
        <v>25540</v>
      </c>
      <c r="G202" s="7">
        <v>197.17</v>
      </c>
      <c r="H202" s="8">
        <v>24</v>
      </c>
      <c r="I202" s="8">
        <v>8</v>
      </c>
      <c r="J202" s="8">
        <v>2019</v>
      </c>
    </row>
    <row r="203" spans="1:10">
      <c r="A203" s="4" t="s">
        <v>36</v>
      </c>
      <c r="B203" s="5" t="s">
        <v>597</v>
      </c>
      <c r="C203" s="5" t="s">
        <v>613</v>
      </c>
      <c r="D203" s="5" t="s">
        <v>633</v>
      </c>
      <c r="E203" s="5" t="s">
        <v>619</v>
      </c>
      <c r="F203" s="6">
        <v>25520</v>
      </c>
      <c r="G203" s="7">
        <v>127.6</v>
      </c>
      <c r="H203" s="8">
        <v>5</v>
      </c>
      <c r="I203" s="8">
        <v>7</v>
      </c>
      <c r="J203" s="8">
        <v>2019</v>
      </c>
    </row>
    <row r="204" spans="1:10">
      <c r="A204" s="4" t="s">
        <v>348</v>
      </c>
      <c r="B204" s="5" t="s">
        <v>602</v>
      </c>
      <c r="C204" s="5" t="s">
        <v>614</v>
      </c>
      <c r="D204" s="5" t="s">
        <v>613</v>
      </c>
      <c r="E204" s="5" t="s">
        <v>619</v>
      </c>
      <c r="F204" s="6">
        <v>25500</v>
      </c>
      <c r="G204" s="7">
        <v>152.24</v>
      </c>
      <c r="H204" s="8">
        <v>21</v>
      </c>
      <c r="I204" s="8">
        <v>9</v>
      </c>
      <c r="J204" s="8">
        <v>2019</v>
      </c>
    </row>
    <row r="205" spans="1:10">
      <c r="A205" s="4" t="s">
        <v>221</v>
      </c>
      <c r="B205" s="5" t="s">
        <v>597</v>
      </c>
      <c r="C205" s="5" t="s">
        <v>633</v>
      </c>
      <c r="D205" s="5" t="s">
        <v>613</v>
      </c>
      <c r="E205" s="5" t="s">
        <v>619</v>
      </c>
      <c r="F205" s="6">
        <v>25480</v>
      </c>
      <c r="G205" s="7">
        <v>222.95</v>
      </c>
      <c r="H205" s="8">
        <v>29</v>
      </c>
      <c r="I205" s="8">
        <v>8</v>
      </c>
      <c r="J205" s="8">
        <v>2019</v>
      </c>
    </row>
    <row r="206" spans="1:10">
      <c r="A206" s="4" t="s">
        <v>14</v>
      </c>
      <c r="B206" s="5" t="s">
        <v>601</v>
      </c>
      <c r="C206" s="5" t="s">
        <v>613</v>
      </c>
      <c r="D206" s="5" t="s">
        <v>614</v>
      </c>
      <c r="E206" s="5" t="s">
        <v>619</v>
      </c>
      <c r="F206" s="6">
        <v>25471</v>
      </c>
      <c r="G206" s="7">
        <v>152.06</v>
      </c>
      <c r="H206" s="8">
        <v>3</v>
      </c>
      <c r="I206" s="8">
        <v>7</v>
      </c>
      <c r="J206" s="8">
        <v>2019</v>
      </c>
    </row>
    <row r="207" spans="1:10">
      <c r="A207" s="4" t="s">
        <v>497</v>
      </c>
      <c r="B207" s="5" t="s">
        <v>598</v>
      </c>
      <c r="C207" s="5" t="s">
        <v>633</v>
      </c>
      <c r="D207" s="5" t="s">
        <v>613</v>
      </c>
      <c r="E207" s="5" t="s">
        <v>619</v>
      </c>
      <c r="F207" s="6">
        <v>25465</v>
      </c>
      <c r="G207" s="7">
        <v>231.73</v>
      </c>
      <c r="H207" s="8">
        <v>16</v>
      </c>
      <c r="I207" s="8">
        <v>10</v>
      </c>
      <c r="J207" s="8">
        <v>2019</v>
      </c>
    </row>
    <row r="208" spans="1:10">
      <c r="A208" s="4" t="s">
        <v>568</v>
      </c>
      <c r="B208" s="5" t="s">
        <v>604</v>
      </c>
      <c r="C208" s="5" t="s">
        <v>633</v>
      </c>
      <c r="D208" s="5" t="s">
        <v>613</v>
      </c>
      <c r="E208" s="5" t="s">
        <v>618</v>
      </c>
      <c r="F208" s="6">
        <v>25460</v>
      </c>
      <c r="G208" s="7">
        <v>231.69</v>
      </c>
      <c r="H208" s="8">
        <v>26</v>
      </c>
      <c r="I208" s="8">
        <v>10</v>
      </c>
      <c r="J208" s="8">
        <v>2019</v>
      </c>
    </row>
    <row r="209" spans="1:10">
      <c r="A209" s="4" t="s">
        <v>135</v>
      </c>
      <c r="B209" s="5" t="s">
        <v>601</v>
      </c>
      <c r="C209" s="5" t="s">
        <v>633</v>
      </c>
      <c r="D209" s="5" t="s">
        <v>613</v>
      </c>
      <c r="E209" s="5" t="s">
        <v>619</v>
      </c>
      <c r="F209" s="6">
        <v>25460</v>
      </c>
      <c r="G209" s="7">
        <v>231.69</v>
      </c>
      <c r="H209" s="8">
        <v>19</v>
      </c>
      <c r="I209" s="8">
        <v>7</v>
      </c>
      <c r="J209" s="8">
        <v>2019</v>
      </c>
    </row>
    <row r="210" spans="1:10">
      <c r="A210" s="4" t="s">
        <v>87</v>
      </c>
      <c r="B210" s="5" t="s">
        <v>604</v>
      </c>
      <c r="C210" s="5" t="s">
        <v>633</v>
      </c>
      <c r="D210" s="5" t="s">
        <v>613</v>
      </c>
      <c r="E210" s="5" t="s">
        <v>618</v>
      </c>
      <c r="F210" s="6">
        <v>25440</v>
      </c>
      <c r="G210" s="7">
        <v>231.5</v>
      </c>
      <c r="H210" s="8">
        <v>12</v>
      </c>
      <c r="I210" s="8">
        <v>7</v>
      </c>
      <c r="J210" s="8">
        <v>2019</v>
      </c>
    </row>
    <row r="211" spans="1:10">
      <c r="A211" s="4" t="s">
        <v>220</v>
      </c>
      <c r="B211" s="5" t="s">
        <v>597</v>
      </c>
      <c r="C211" s="5" t="s">
        <v>613</v>
      </c>
      <c r="D211" s="5" t="s">
        <v>633</v>
      </c>
      <c r="E211" s="5" t="s">
        <v>619</v>
      </c>
      <c r="F211" s="6">
        <v>25440</v>
      </c>
      <c r="G211" s="7">
        <v>127.2</v>
      </c>
      <c r="H211" s="8">
        <v>29</v>
      </c>
      <c r="I211" s="8">
        <v>8</v>
      </c>
      <c r="J211" s="8">
        <v>2019</v>
      </c>
    </row>
    <row r="212" spans="1:10">
      <c r="A212" s="4" t="s">
        <v>60</v>
      </c>
      <c r="B212" s="5" t="s">
        <v>597</v>
      </c>
      <c r="C212" s="5" t="s">
        <v>613</v>
      </c>
      <c r="D212" s="5" t="s">
        <v>633</v>
      </c>
      <c r="E212" s="5" t="s">
        <v>619</v>
      </c>
      <c r="F212" s="6">
        <v>25429</v>
      </c>
      <c r="G212" s="7">
        <v>127.15</v>
      </c>
      <c r="H212" s="8">
        <v>10</v>
      </c>
      <c r="I212" s="8">
        <v>7</v>
      </c>
      <c r="J212" s="8">
        <v>2019</v>
      </c>
    </row>
    <row r="213" spans="1:10">
      <c r="A213" s="4" t="s">
        <v>77</v>
      </c>
      <c r="B213" s="5" t="s">
        <v>602</v>
      </c>
      <c r="C213" s="5" t="s">
        <v>614</v>
      </c>
      <c r="D213" s="5" t="s">
        <v>613</v>
      </c>
      <c r="E213" s="5" t="s">
        <v>619</v>
      </c>
      <c r="F213" s="6">
        <v>25420</v>
      </c>
      <c r="G213" s="7">
        <v>151.76</v>
      </c>
      <c r="H213" s="8">
        <v>11</v>
      </c>
      <c r="I213" s="8">
        <v>7</v>
      </c>
      <c r="J213" s="8">
        <v>2019</v>
      </c>
    </row>
    <row r="214" spans="1:10">
      <c r="A214" s="4" t="s">
        <v>185</v>
      </c>
      <c r="B214" s="5" t="s">
        <v>600</v>
      </c>
      <c r="C214" s="5" t="s">
        <v>633</v>
      </c>
      <c r="D214" s="5" t="s">
        <v>613</v>
      </c>
      <c r="E214" s="5" t="s">
        <v>618</v>
      </c>
      <c r="F214" s="6">
        <v>25400</v>
      </c>
      <c r="G214" s="7">
        <v>231.14</v>
      </c>
      <c r="H214" s="8">
        <v>22</v>
      </c>
      <c r="I214" s="8">
        <v>8</v>
      </c>
      <c r="J214" s="8">
        <v>2019</v>
      </c>
    </row>
    <row r="215" spans="1:10">
      <c r="A215" s="4" t="s">
        <v>182</v>
      </c>
      <c r="B215" s="5" t="s">
        <v>599</v>
      </c>
      <c r="C215" s="5" t="s">
        <v>633</v>
      </c>
      <c r="D215" s="5" t="s">
        <v>613</v>
      </c>
      <c r="E215" s="5" t="s">
        <v>618</v>
      </c>
      <c r="F215" s="6">
        <v>25380</v>
      </c>
      <c r="G215" s="7">
        <v>230.96</v>
      </c>
      <c r="H215" s="8">
        <v>21</v>
      </c>
      <c r="I215" s="8">
        <v>8</v>
      </c>
      <c r="J215" s="8">
        <v>2019</v>
      </c>
    </row>
    <row r="216" spans="1:10">
      <c r="A216" s="4" t="s">
        <v>277</v>
      </c>
      <c r="B216" s="5" t="s">
        <v>600</v>
      </c>
      <c r="C216" s="5" t="s">
        <v>633</v>
      </c>
      <c r="D216" s="5" t="s">
        <v>613</v>
      </c>
      <c r="E216" s="5" t="s">
        <v>618</v>
      </c>
      <c r="F216" s="6">
        <v>25380</v>
      </c>
      <c r="G216" s="7">
        <v>230.96</v>
      </c>
      <c r="H216" s="8">
        <v>11</v>
      </c>
      <c r="I216" s="8">
        <v>9</v>
      </c>
      <c r="J216" s="8">
        <v>2019</v>
      </c>
    </row>
    <row r="217" spans="1:10">
      <c r="A217" s="4" t="s">
        <v>539</v>
      </c>
      <c r="B217" s="5" t="s">
        <v>598</v>
      </c>
      <c r="C217" s="5" t="s">
        <v>633</v>
      </c>
      <c r="D217" s="5" t="s">
        <v>613</v>
      </c>
      <c r="E217" s="5" t="s">
        <v>618</v>
      </c>
      <c r="F217" s="6">
        <v>25380</v>
      </c>
      <c r="G217" s="7">
        <v>230.96</v>
      </c>
      <c r="H217" s="8">
        <v>23</v>
      </c>
      <c r="I217" s="8">
        <v>10</v>
      </c>
      <c r="J217" s="8">
        <v>2019</v>
      </c>
    </row>
    <row r="218" spans="1:10">
      <c r="A218" s="4" t="s">
        <v>455</v>
      </c>
      <c r="B218" s="5" t="s">
        <v>597</v>
      </c>
      <c r="C218" s="5" t="s">
        <v>633</v>
      </c>
      <c r="D218" s="5" t="s">
        <v>613</v>
      </c>
      <c r="E218" s="5" t="s">
        <v>618</v>
      </c>
      <c r="F218" s="6">
        <v>25340</v>
      </c>
      <c r="G218" s="7">
        <v>221.73</v>
      </c>
      <c r="H218" s="8">
        <v>10</v>
      </c>
      <c r="I218" s="8">
        <v>10</v>
      </c>
      <c r="J218" s="8">
        <v>2019</v>
      </c>
    </row>
    <row r="219" spans="1:10">
      <c r="A219" s="4" t="s">
        <v>504</v>
      </c>
      <c r="B219" s="5" t="s">
        <v>608</v>
      </c>
      <c r="C219" s="5" t="s">
        <v>614</v>
      </c>
      <c r="D219" s="5" t="s">
        <v>613</v>
      </c>
      <c r="E219" s="5" t="s">
        <v>619</v>
      </c>
      <c r="F219" s="6">
        <v>25320</v>
      </c>
      <c r="G219" s="7">
        <v>151.16</v>
      </c>
      <c r="H219" s="8">
        <v>17</v>
      </c>
      <c r="I219" s="8">
        <v>10</v>
      </c>
      <c r="J219" s="8">
        <v>2019</v>
      </c>
    </row>
    <row r="220" spans="1:10">
      <c r="A220" s="4" t="s">
        <v>164</v>
      </c>
      <c r="B220" s="5" t="s">
        <v>598</v>
      </c>
      <c r="C220" s="5" t="s">
        <v>633</v>
      </c>
      <c r="D220" s="5" t="s">
        <v>613</v>
      </c>
      <c r="E220" s="5" t="s">
        <v>618</v>
      </c>
      <c r="F220" s="6">
        <v>25280</v>
      </c>
      <c r="G220" s="7">
        <v>230.05</v>
      </c>
      <c r="H220" s="8">
        <v>26</v>
      </c>
      <c r="I220" s="8">
        <v>7</v>
      </c>
      <c r="J220" s="8">
        <v>2019</v>
      </c>
    </row>
    <row r="221" spans="1:10">
      <c r="A221" s="4" t="s">
        <v>402</v>
      </c>
      <c r="B221" s="5" t="s">
        <v>602</v>
      </c>
      <c r="C221" s="5" t="s">
        <v>614</v>
      </c>
      <c r="D221" s="5" t="s">
        <v>613</v>
      </c>
      <c r="E221" s="5" t="s">
        <v>619</v>
      </c>
      <c r="F221" s="6">
        <v>25280</v>
      </c>
      <c r="G221" s="7">
        <v>150.91999999999999</v>
      </c>
      <c r="H221" s="8">
        <v>2</v>
      </c>
      <c r="I221" s="8">
        <v>10</v>
      </c>
      <c r="J221" s="8">
        <v>2019</v>
      </c>
    </row>
    <row r="222" spans="1:10">
      <c r="A222" s="4" t="s">
        <v>13</v>
      </c>
      <c r="B222" s="5" t="s">
        <v>601</v>
      </c>
      <c r="C222" s="5" t="s">
        <v>613</v>
      </c>
      <c r="D222" s="5" t="s">
        <v>614</v>
      </c>
      <c r="E222" s="5" t="s">
        <v>619</v>
      </c>
      <c r="F222" s="6">
        <v>25274</v>
      </c>
      <c r="G222" s="7">
        <v>150.88999999999999</v>
      </c>
      <c r="H222" s="8">
        <v>3</v>
      </c>
      <c r="I222" s="8">
        <v>7</v>
      </c>
      <c r="J222" s="8">
        <v>2019</v>
      </c>
    </row>
    <row r="223" spans="1:10">
      <c r="A223" s="4" t="s">
        <v>418</v>
      </c>
      <c r="B223" s="5" t="s">
        <v>597</v>
      </c>
      <c r="C223" s="5" t="s">
        <v>633</v>
      </c>
      <c r="D223" s="5" t="s">
        <v>613</v>
      </c>
      <c r="E223" s="5" t="s">
        <v>618</v>
      </c>
      <c r="F223" s="6">
        <v>25260</v>
      </c>
      <c r="G223" s="7">
        <v>221.03</v>
      </c>
      <c r="H223" s="8">
        <v>5</v>
      </c>
      <c r="I223" s="8">
        <v>10</v>
      </c>
      <c r="J223" s="8">
        <v>2019</v>
      </c>
    </row>
    <row r="224" spans="1:10">
      <c r="A224" s="4" t="s">
        <v>475</v>
      </c>
      <c r="B224" s="5" t="s">
        <v>601</v>
      </c>
      <c r="C224" s="5" t="s">
        <v>613</v>
      </c>
      <c r="D224" s="5" t="s">
        <v>614</v>
      </c>
      <c r="E224" s="5" t="s">
        <v>619</v>
      </c>
      <c r="F224" s="6">
        <v>25260</v>
      </c>
      <c r="G224" s="7">
        <v>150.80000000000001</v>
      </c>
      <c r="H224" s="8">
        <v>13</v>
      </c>
      <c r="I224" s="8">
        <v>10</v>
      </c>
      <c r="J224" s="8">
        <v>2019</v>
      </c>
    </row>
    <row r="225" spans="1:10">
      <c r="A225" s="4" t="s">
        <v>47</v>
      </c>
      <c r="B225" s="5" t="s">
        <v>609</v>
      </c>
      <c r="C225" s="5" t="s">
        <v>614</v>
      </c>
      <c r="D225" s="5" t="s">
        <v>613</v>
      </c>
      <c r="E225" s="5" t="s">
        <v>619</v>
      </c>
      <c r="F225" s="6">
        <v>25245</v>
      </c>
      <c r="G225" s="7">
        <v>150.71</v>
      </c>
      <c r="H225" s="8">
        <v>6</v>
      </c>
      <c r="I225" s="8">
        <v>7</v>
      </c>
      <c r="J225" s="8">
        <v>2019</v>
      </c>
    </row>
    <row r="226" spans="1:10">
      <c r="A226" s="4" t="s">
        <v>367</v>
      </c>
      <c r="B226" s="5" t="s">
        <v>600</v>
      </c>
      <c r="C226" s="5" t="s">
        <v>633</v>
      </c>
      <c r="D226" s="5" t="s">
        <v>613</v>
      </c>
      <c r="E226" s="5" t="s">
        <v>618</v>
      </c>
      <c r="F226" s="6">
        <v>25240</v>
      </c>
      <c r="G226" s="7">
        <v>229.68</v>
      </c>
      <c r="H226" s="8">
        <v>26</v>
      </c>
      <c r="I226" s="8">
        <v>9</v>
      </c>
      <c r="J226" s="8">
        <v>2019</v>
      </c>
    </row>
    <row r="227" spans="1:10">
      <c r="A227" s="4" t="s">
        <v>230</v>
      </c>
      <c r="B227" s="5" t="s">
        <v>597</v>
      </c>
      <c r="C227" s="5" t="s">
        <v>613</v>
      </c>
      <c r="D227" s="5" t="s">
        <v>633</v>
      </c>
      <c r="E227" s="5" t="s">
        <v>619</v>
      </c>
      <c r="F227" s="6">
        <v>25240</v>
      </c>
      <c r="G227" s="7">
        <v>126.2</v>
      </c>
      <c r="H227" s="8">
        <v>1</v>
      </c>
      <c r="I227" s="8">
        <v>9</v>
      </c>
      <c r="J227" s="8">
        <v>2019</v>
      </c>
    </row>
    <row r="228" spans="1:10">
      <c r="A228" s="4" t="s">
        <v>165</v>
      </c>
      <c r="B228" s="5" t="s">
        <v>598</v>
      </c>
      <c r="C228" s="5" t="s">
        <v>633</v>
      </c>
      <c r="D228" s="5" t="s">
        <v>613</v>
      </c>
      <c r="E228" s="5" t="s">
        <v>618</v>
      </c>
      <c r="F228" s="6">
        <v>25220</v>
      </c>
      <c r="G228" s="7">
        <v>229.5</v>
      </c>
      <c r="H228" s="8">
        <v>26</v>
      </c>
      <c r="I228" s="8">
        <v>7</v>
      </c>
      <c r="J228" s="8">
        <v>2019</v>
      </c>
    </row>
    <row r="229" spans="1:10">
      <c r="A229" s="4" t="s">
        <v>188</v>
      </c>
      <c r="B229" s="5" t="s">
        <v>600</v>
      </c>
      <c r="C229" s="5" t="s">
        <v>633</v>
      </c>
      <c r="D229" s="5" t="s">
        <v>613</v>
      </c>
      <c r="E229" s="5" t="s">
        <v>618</v>
      </c>
      <c r="F229" s="6">
        <v>25220</v>
      </c>
      <c r="G229" s="7">
        <v>229.5</v>
      </c>
      <c r="H229" s="8">
        <v>23</v>
      </c>
      <c r="I229" s="8">
        <v>8</v>
      </c>
      <c r="J229" s="8">
        <v>2019</v>
      </c>
    </row>
    <row r="230" spans="1:10">
      <c r="A230" s="4" t="s">
        <v>459</v>
      </c>
      <c r="B230" s="5" t="s">
        <v>604</v>
      </c>
      <c r="C230" s="5" t="s">
        <v>633</v>
      </c>
      <c r="D230" s="5" t="s">
        <v>613</v>
      </c>
      <c r="E230" s="5" t="s">
        <v>618</v>
      </c>
      <c r="F230" s="6">
        <v>25220</v>
      </c>
      <c r="G230" s="7">
        <v>229.5</v>
      </c>
      <c r="H230" s="8">
        <v>10</v>
      </c>
      <c r="I230" s="8">
        <v>10</v>
      </c>
      <c r="J230" s="8">
        <v>2019</v>
      </c>
    </row>
    <row r="231" spans="1:10">
      <c r="A231" s="4" t="s">
        <v>546</v>
      </c>
      <c r="B231" s="5" t="s">
        <v>600</v>
      </c>
      <c r="C231" s="5" t="s">
        <v>633</v>
      </c>
      <c r="D231" s="5" t="s">
        <v>613</v>
      </c>
      <c r="E231" s="5" t="s">
        <v>619</v>
      </c>
      <c r="F231" s="6">
        <v>25194</v>
      </c>
      <c r="G231" s="7">
        <v>229.27</v>
      </c>
      <c r="H231" s="8">
        <v>23</v>
      </c>
      <c r="I231" s="8">
        <v>10</v>
      </c>
      <c r="J231" s="8">
        <v>2019</v>
      </c>
    </row>
    <row r="232" spans="1:10">
      <c r="A232" s="4" t="s">
        <v>12</v>
      </c>
      <c r="B232" s="5" t="s">
        <v>601</v>
      </c>
      <c r="C232" s="5" t="s">
        <v>613</v>
      </c>
      <c r="D232" s="5" t="s">
        <v>614</v>
      </c>
      <c r="E232" s="5" t="s">
        <v>619</v>
      </c>
      <c r="F232" s="6">
        <v>25185</v>
      </c>
      <c r="G232" s="7">
        <v>150.35</v>
      </c>
      <c r="H232" s="8">
        <v>3</v>
      </c>
      <c r="I232" s="8">
        <v>7</v>
      </c>
      <c r="J232" s="8">
        <v>2019</v>
      </c>
    </row>
    <row r="233" spans="1:10">
      <c r="A233" s="4" t="s">
        <v>172</v>
      </c>
      <c r="B233" s="5" t="s">
        <v>600</v>
      </c>
      <c r="C233" s="5" t="s">
        <v>633</v>
      </c>
      <c r="D233" s="5" t="s">
        <v>613</v>
      </c>
      <c r="E233" s="5" t="s">
        <v>618</v>
      </c>
      <c r="F233" s="6">
        <v>25160</v>
      </c>
      <c r="G233" s="7">
        <v>228.96</v>
      </c>
      <c r="H233" s="8">
        <v>27</v>
      </c>
      <c r="I233" s="8">
        <v>7</v>
      </c>
      <c r="J233" s="8">
        <v>2019</v>
      </c>
    </row>
    <row r="234" spans="1:10">
      <c r="A234" s="4" t="s">
        <v>186</v>
      </c>
      <c r="B234" s="5" t="s">
        <v>600</v>
      </c>
      <c r="C234" s="5" t="s">
        <v>633</v>
      </c>
      <c r="D234" s="5" t="s">
        <v>613</v>
      </c>
      <c r="E234" s="5" t="s">
        <v>618</v>
      </c>
      <c r="F234" s="6">
        <v>25140</v>
      </c>
      <c r="G234" s="7">
        <v>228.77</v>
      </c>
      <c r="H234" s="8">
        <v>22</v>
      </c>
      <c r="I234" s="8">
        <v>8</v>
      </c>
      <c r="J234" s="8">
        <v>2019</v>
      </c>
    </row>
    <row r="235" spans="1:10">
      <c r="A235" s="4" t="s">
        <v>552</v>
      </c>
      <c r="B235" s="5" t="s">
        <v>603</v>
      </c>
      <c r="C235" s="5" t="s">
        <v>633</v>
      </c>
      <c r="D235" s="5" t="s">
        <v>613</v>
      </c>
      <c r="E235" s="5" t="s">
        <v>619</v>
      </c>
      <c r="F235" s="6">
        <v>25122</v>
      </c>
      <c r="G235" s="7">
        <v>228.61</v>
      </c>
      <c r="H235" s="8">
        <v>24</v>
      </c>
      <c r="I235" s="8">
        <v>10</v>
      </c>
      <c r="J235" s="8">
        <v>2019</v>
      </c>
    </row>
    <row r="236" spans="1:10">
      <c r="A236" s="4" t="s">
        <v>147</v>
      </c>
      <c r="B236" s="5" t="s">
        <v>598</v>
      </c>
      <c r="C236" s="5" t="s">
        <v>633</v>
      </c>
      <c r="D236" s="5" t="s">
        <v>613</v>
      </c>
      <c r="E236" s="5" t="s">
        <v>618</v>
      </c>
      <c r="F236" s="6">
        <v>25120</v>
      </c>
      <c r="G236" s="7">
        <v>228.59</v>
      </c>
      <c r="H236" s="8">
        <v>20</v>
      </c>
      <c r="I236" s="8">
        <v>7</v>
      </c>
      <c r="J236" s="8">
        <v>2019</v>
      </c>
    </row>
    <row r="237" spans="1:10">
      <c r="A237" s="4" t="s">
        <v>187</v>
      </c>
      <c r="B237" s="5" t="s">
        <v>599</v>
      </c>
      <c r="C237" s="5" t="s">
        <v>633</v>
      </c>
      <c r="D237" s="5" t="s">
        <v>613</v>
      </c>
      <c r="E237" s="5" t="s">
        <v>618</v>
      </c>
      <c r="F237" s="6">
        <v>25120</v>
      </c>
      <c r="G237" s="7">
        <v>228.59</v>
      </c>
      <c r="H237" s="8">
        <v>22</v>
      </c>
      <c r="I237" s="8">
        <v>8</v>
      </c>
      <c r="J237" s="8">
        <v>2019</v>
      </c>
    </row>
    <row r="238" spans="1:10">
      <c r="A238" s="4" t="s">
        <v>368</v>
      </c>
      <c r="B238" s="5" t="s">
        <v>600</v>
      </c>
      <c r="C238" s="5" t="s">
        <v>633</v>
      </c>
      <c r="D238" s="5" t="s">
        <v>613</v>
      </c>
      <c r="E238" s="5" t="s">
        <v>618</v>
      </c>
      <c r="F238" s="6">
        <v>25120</v>
      </c>
      <c r="G238" s="7">
        <v>228.59</v>
      </c>
      <c r="H238" s="8">
        <v>26</v>
      </c>
      <c r="I238" s="8">
        <v>9</v>
      </c>
      <c r="J238" s="8">
        <v>2019</v>
      </c>
    </row>
    <row r="239" spans="1:10">
      <c r="A239" s="4" t="s">
        <v>112</v>
      </c>
      <c r="B239" s="5" t="s">
        <v>598</v>
      </c>
      <c r="C239" s="5" t="s">
        <v>633</v>
      </c>
      <c r="D239" s="5" t="s">
        <v>613</v>
      </c>
      <c r="E239" s="5" t="s">
        <v>618</v>
      </c>
      <c r="F239" s="6">
        <v>25100</v>
      </c>
      <c r="G239" s="7">
        <v>228.41</v>
      </c>
      <c r="H239" s="8">
        <v>17</v>
      </c>
      <c r="I239" s="8">
        <v>7</v>
      </c>
      <c r="J239" s="8">
        <v>2019</v>
      </c>
    </row>
    <row r="240" spans="1:10">
      <c r="A240" s="4" t="s">
        <v>286</v>
      </c>
      <c r="B240" s="5" t="s">
        <v>599</v>
      </c>
      <c r="C240" s="5" t="s">
        <v>633</v>
      </c>
      <c r="D240" s="5" t="s">
        <v>613</v>
      </c>
      <c r="E240" s="5" t="s">
        <v>619</v>
      </c>
      <c r="F240" s="6">
        <v>25100</v>
      </c>
      <c r="G240" s="7">
        <v>228.41</v>
      </c>
      <c r="H240" s="8">
        <v>12</v>
      </c>
      <c r="I240" s="8">
        <v>9</v>
      </c>
      <c r="J240" s="8">
        <v>2019</v>
      </c>
    </row>
    <row r="241" spans="1:10">
      <c r="A241" s="4" t="s">
        <v>423</v>
      </c>
      <c r="B241" s="5" t="s">
        <v>599</v>
      </c>
      <c r="C241" s="5" t="s">
        <v>633</v>
      </c>
      <c r="D241" s="5" t="s">
        <v>613</v>
      </c>
      <c r="E241" s="5" t="s">
        <v>618</v>
      </c>
      <c r="F241" s="6">
        <v>25080</v>
      </c>
      <c r="G241" s="7">
        <v>228.23</v>
      </c>
      <c r="H241" s="8">
        <v>6</v>
      </c>
      <c r="I241" s="8">
        <v>10</v>
      </c>
      <c r="J241" s="8">
        <v>2019</v>
      </c>
    </row>
    <row r="242" spans="1:10">
      <c r="A242" s="4" t="s">
        <v>279</v>
      </c>
      <c r="B242" s="5" t="s">
        <v>598</v>
      </c>
      <c r="C242" s="5" t="s">
        <v>633</v>
      </c>
      <c r="D242" s="5" t="s">
        <v>613</v>
      </c>
      <c r="E242" s="5" t="s">
        <v>619</v>
      </c>
      <c r="F242" s="6">
        <v>25080</v>
      </c>
      <c r="G242" s="7">
        <v>228.23</v>
      </c>
      <c r="H242" s="8">
        <v>11</v>
      </c>
      <c r="I242" s="8">
        <v>9</v>
      </c>
      <c r="J242" s="8">
        <v>2019</v>
      </c>
    </row>
    <row r="243" spans="1:10">
      <c r="A243" s="4" t="s">
        <v>209</v>
      </c>
      <c r="B243" s="5" t="s">
        <v>603</v>
      </c>
      <c r="C243" s="5" t="s">
        <v>613</v>
      </c>
      <c r="D243" s="5" t="s">
        <v>633</v>
      </c>
      <c r="E243" s="5" t="s">
        <v>619</v>
      </c>
      <c r="F243" s="6">
        <v>25080</v>
      </c>
      <c r="G243" s="7">
        <v>193.62</v>
      </c>
      <c r="H243" s="8">
        <v>25</v>
      </c>
      <c r="I243" s="8">
        <v>8</v>
      </c>
      <c r="J243" s="8">
        <v>2019</v>
      </c>
    </row>
    <row r="244" spans="1:10">
      <c r="A244" s="4" t="s">
        <v>472</v>
      </c>
      <c r="B244" s="5" t="s">
        <v>603</v>
      </c>
      <c r="C244" s="5" t="s">
        <v>633</v>
      </c>
      <c r="D244" s="5" t="s">
        <v>613</v>
      </c>
      <c r="E244" s="5" t="s">
        <v>619</v>
      </c>
      <c r="F244" s="6">
        <v>25079</v>
      </c>
      <c r="G244" s="7">
        <v>228.22</v>
      </c>
      <c r="H244" s="8">
        <v>11</v>
      </c>
      <c r="I244" s="8">
        <v>10</v>
      </c>
      <c r="J244" s="8">
        <v>2019</v>
      </c>
    </row>
    <row r="245" spans="1:10">
      <c r="A245" s="4" t="s">
        <v>162</v>
      </c>
      <c r="B245" s="5" t="s">
        <v>599</v>
      </c>
      <c r="C245" s="5" t="s">
        <v>633</v>
      </c>
      <c r="D245" s="5" t="s">
        <v>613</v>
      </c>
      <c r="E245" s="5" t="s">
        <v>618</v>
      </c>
      <c r="F245" s="6">
        <v>25060</v>
      </c>
      <c r="G245" s="7">
        <v>228.05</v>
      </c>
      <c r="H245" s="8">
        <v>26</v>
      </c>
      <c r="I245" s="8">
        <v>7</v>
      </c>
      <c r="J245" s="8">
        <v>2019</v>
      </c>
    </row>
    <row r="246" spans="1:10">
      <c r="A246" s="4" t="s">
        <v>377</v>
      </c>
      <c r="B246" s="5" t="s">
        <v>600</v>
      </c>
      <c r="C246" s="5" t="s">
        <v>633</v>
      </c>
      <c r="D246" s="5" t="s">
        <v>613</v>
      </c>
      <c r="E246" s="5" t="s">
        <v>618</v>
      </c>
      <c r="F246" s="6">
        <v>25060</v>
      </c>
      <c r="G246" s="7">
        <v>228.05</v>
      </c>
      <c r="H246" s="8">
        <v>26</v>
      </c>
      <c r="I246" s="8">
        <v>9</v>
      </c>
      <c r="J246" s="8">
        <v>2019</v>
      </c>
    </row>
    <row r="247" spans="1:10">
      <c r="A247" s="4" t="s">
        <v>161</v>
      </c>
      <c r="B247" s="5" t="s">
        <v>599</v>
      </c>
      <c r="C247" s="5" t="s">
        <v>633</v>
      </c>
      <c r="D247" s="5" t="s">
        <v>613</v>
      </c>
      <c r="E247" s="5" t="s">
        <v>618</v>
      </c>
      <c r="F247" s="6">
        <v>25040</v>
      </c>
      <c r="G247" s="7">
        <v>227.86</v>
      </c>
      <c r="H247" s="8">
        <v>26</v>
      </c>
      <c r="I247" s="8">
        <v>7</v>
      </c>
      <c r="J247" s="8">
        <v>2019</v>
      </c>
    </row>
    <row r="248" spans="1:10">
      <c r="A248" s="4" t="s">
        <v>206</v>
      </c>
      <c r="B248" s="5" t="s">
        <v>599</v>
      </c>
      <c r="C248" s="5" t="s">
        <v>633</v>
      </c>
      <c r="D248" s="5" t="s">
        <v>613</v>
      </c>
      <c r="E248" s="5" t="s">
        <v>618</v>
      </c>
      <c r="F248" s="6">
        <v>25040</v>
      </c>
      <c r="G248" s="7">
        <v>227.86</v>
      </c>
      <c r="H248" s="8">
        <v>25</v>
      </c>
      <c r="I248" s="8">
        <v>8</v>
      </c>
      <c r="J248" s="8">
        <v>2019</v>
      </c>
    </row>
    <row r="249" spans="1:10">
      <c r="A249" s="4" t="s">
        <v>103</v>
      </c>
      <c r="B249" s="5" t="s">
        <v>599</v>
      </c>
      <c r="C249" s="5" t="s">
        <v>633</v>
      </c>
      <c r="D249" s="5" t="s">
        <v>613</v>
      </c>
      <c r="E249" s="5" t="s">
        <v>619</v>
      </c>
      <c r="F249" s="6">
        <v>25040</v>
      </c>
      <c r="G249" s="7">
        <v>227.86</v>
      </c>
      <c r="H249" s="8">
        <v>14</v>
      </c>
      <c r="I249" s="8">
        <v>7</v>
      </c>
      <c r="J249" s="8">
        <v>2019</v>
      </c>
    </row>
    <row r="250" spans="1:10">
      <c r="A250" s="4" t="s">
        <v>437</v>
      </c>
      <c r="B250" s="5" t="s">
        <v>602</v>
      </c>
      <c r="C250" s="5" t="s">
        <v>614</v>
      </c>
      <c r="D250" s="5" t="s">
        <v>613</v>
      </c>
      <c r="E250" s="5" t="s">
        <v>619</v>
      </c>
      <c r="F250" s="6">
        <v>25040</v>
      </c>
      <c r="G250" s="7">
        <v>149.49</v>
      </c>
      <c r="H250" s="8">
        <v>9</v>
      </c>
      <c r="I250" s="8">
        <v>10</v>
      </c>
      <c r="J250" s="8">
        <v>2019</v>
      </c>
    </row>
    <row r="251" spans="1:10">
      <c r="A251" s="4" t="s">
        <v>282</v>
      </c>
      <c r="B251" s="5" t="s">
        <v>601</v>
      </c>
      <c r="C251" s="5" t="s">
        <v>633</v>
      </c>
      <c r="D251" s="5" t="s">
        <v>613</v>
      </c>
      <c r="E251" s="5" t="s">
        <v>618</v>
      </c>
      <c r="F251" s="6">
        <v>25032</v>
      </c>
      <c r="G251" s="7">
        <v>227.79</v>
      </c>
      <c r="H251" s="8">
        <v>12</v>
      </c>
      <c r="I251" s="8">
        <v>9</v>
      </c>
      <c r="J251" s="8">
        <v>2019</v>
      </c>
    </row>
    <row r="252" spans="1:10">
      <c r="A252" s="4" t="s">
        <v>114</v>
      </c>
      <c r="B252" s="5" t="s">
        <v>601</v>
      </c>
      <c r="C252" s="5" t="s">
        <v>633</v>
      </c>
      <c r="D252" s="5" t="s">
        <v>613</v>
      </c>
      <c r="E252" s="5" t="s">
        <v>618</v>
      </c>
      <c r="F252" s="6">
        <v>25020</v>
      </c>
      <c r="G252" s="7">
        <v>248.95</v>
      </c>
      <c r="H252" s="8">
        <v>18</v>
      </c>
      <c r="I252" s="8">
        <v>7</v>
      </c>
      <c r="J252" s="8">
        <v>2019</v>
      </c>
    </row>
    <row r="253" spans="1:10">
      <c r="A253" s="4" t="s">
        <v>525</v>
      </c>
      <c r="B253" s="5" t="s">
        <v>598</v>
      </c>
      <c r="C253" s="5" t="s">
        <v>633</v>
      </c>
      <c r="D253" s="5" t="s">
        <v>613</v>
      </c>
      <c r="E253" s="5" t="s">
        <v>618</v>
      </c>
      <c r="F253" s="6">
        <v>25000</v>
      </c>
      <c r="G253" s="7">
        <v>227.5</v>
      </c>
      <c r="H253" s="8">
        <v>19</v>
      </c>
      <c r="I253" s="8">
        <v>10</v>
      </c>
      <c r="J253" s="8">
        <v>2019</v>
      </c>
    </row>
    <row r="254" spans="1:10">
      <c r="A254" s="4" t="s">
        <v>128</v>
      </c>
      <c r="B254" s="5" t="s">
        <v>598</v>
      </c>
      <c r="C254" s="5" t="s">
        <v>633</v>
      </c>
      <c r="D254" s="5" t="s">
        <v>613</v>
      </c>
      <c r="E254" s="5" t="s">
        <v>619</v>
      </c>
      <c r="F254" s="6">
        <v>25000</v>
      </c>
      <c r="G254" s="7">
        <v>227.5</v>
      </c>
      <c r="H254" s="8">
        <v>18</v>
      </c>
      <c r="I254" s="8">
        <v>7</v>
      </c>
      <c r="J254" s="8">
        <v>2019</v>
      </c>
    </row>
    <row r="255" spans="1:10">
      <c r="A255" s="4" t="s">
        <v>210</v>
      </c>
      <c r="B255" s="5" t="s">
        <v>601</v>
      </c>
      <c r="C255" s="5" t="s">
        <v>613</v>
      </c>
      <c r="D255" s="5" t="s">
        <v>614</v>
      </c>
      <c r="E255" s="5" t="s">
        <v>619</v>
      </c>
      <c r="F255" s="6">
        <v>24968</v>
      </c>
      <c r="G255" s="7">
        <v>149.06</v>
      </c>
      <c r="H255" s="8">
        <v>25</v>
      </c>
      <c r="I255" s="8">
        <v>8</v>
      </c>
      <c r="J255" s="8">
        <v>2019</v>
      </c>
    </row>
    <row r="256" spans="1:10">
      <c r="A256" s="4" t="s">
        <v>429</v>
      </c>
      <c r="B256" s="5" t="s">
        <v>600</v>
      </c>
      <c r="C256" s="5" t="s">
        <v>633</v>
      </c>
      <c r="D256" s="5" t="s">
        <v>613</v>
      </c>
      <c r="E256" s="5" t="s">
        <v>618</v>
      </c>
      <c r="F256" s="6">
        <v>24960</v>
      </c>
      <c r="G256" s="7">
        <v>227.14</v>
      </c>
      <c r="H256" s="8">
        <v>6</v>
      </c>
      <c r="I256" s="8">
        <v>10</v>
      </c>
      <c r="J256" s="8">
        <v>2019</v>
      </c>
    </row>
    <row r="257" spans="1:10">
      <c r="A257" s="4" t="s">
        <v>93</v>
      </c>
      <c r="B257" s="5" t="s">
        <v>599</v>
      </c>
      <c r="C257" s="5" t="s">
        <v>633</v>
      </c>
      <c r="D257" s="5" t="s">
        <v>613</v>
      </c>
      <c r="E257" s="5" t="s">
        <v>619</v>
      </c>
      <c r="F257" s="6">
        <v>24960</v>
      </c>
      <c r="G257" s="7">
        <v>227.14</v>
      </c>
      <c r="H257" s="8">
        <v>13</v>
      </c>
      <c r="I257" s="8">
        <v>7</v>
      </c>
      <c r="J257" s="8">
        <v>2019</v>
      </c>
    </row>
    <row r="258" spans="1:10">
      <c r="A258" s="4" t="s">
        <v>55</v>
      </c>
      <c r="B258" s="5" t="s">
        <v>602</v>
      </c>
      <c r="C258" s="5" t="s">
        <v>614</v>
      </c>
      <c r="D258" s="5" t="s">
        <v>613</v>
      </c>
      <c r="E258" s="5" t="s">
        <v>619</v>
      </c>
      <c r="F258" s="6">
        <v>24960</v>
      </c>
      <c r="G258" s="7">
        <v>149.01</v>
      </c>
      <c r="H258" s="8">
        <v>6</v>
      </c>
      <c r="I258" s="8">
        <v>7</v>
      </c>
      <c r="J258" s="8">
        <v>2019</v>
      </c>
    </row>
    <row r="259" spans="1:10">
      <c r="A259" s="4" t="s">
        <v>556</v>
      </c>
      <c r="B259" s="5" t="s">
        <v>602</v>
      </c>
      <c r="C259" s="5" t="s">
        <v>614</v>
      </c>
      <c r="D259" s="5" t="s">
        <v>613</v>
      </c>
      <c r="E259" s="5" t="s">
        <v>619</v>
      </c>
      <c r="F259" s="6">
        <v>24960</v>
      </c>
      <c r="G259" s="7">
        <v>149.01</v>
      </c>
      <c r="H259" s="8">
        <v>25</v>
      </c>
      <c r="I259" s="8">
        <v>10</v>
      </c>
      <c r="J259" s="8">
        <v>2019</v>
      </c>
    </row>
    <row r="260" spans="1:10">
      <c r="A260" s="4" t="s">
        <v>63</v>
      </c>
      <c r="B260" s="5" t="s">
        <v>604</v>
      </c>
      <c r="C260" s="5" t="s">
        <v>633</v>
      </c>
      <c r="D260" s="5" t="s">
        <v>613</v>
      </c>
      <c r="E260" s="5" t="s">
        <v>618</v>
      </c>
      <c r="F260" s="6">
        <v>24940</v>
      </c>
      <c r="G260" s="7">
        <v>226.95</v>
      </c>
      <c r="H260" s="8">
        <v>10</v>
      </c>
      <c r="I260" s="8">
        <v>7</v>
      </c>
      <c r="J260" s="8">
        <v>2019</v>
      </c>
    </row>
    <row r="261" spans="1:10">
      <c r="A261" s="4" t="s">
        <v>424</v>
      </c>
      <c r="B261" s="5" t="s">
        <v>600</v>
      </c>
      <c r="C261" s="5" t="s">
        <v>633</v>
      </c>
      <c r="D261" s="5" t="s">
        <v>613</v>
      </c>
      <c r="E261" s="5" t="s">
        <v>618</v>
      </c>
      <c r="F261" s="6">
        <v>24940</v>
      </c>
      <c r="G261" s="7">
        <v>226.95</v>
      </c>
      <c r="H261" s="8">
        <v>6</v>
      </c>
      <c r="I261" s="8">
        <v>10</v>
      </c>
      <c r="J261" s="8">
        <v>2019</v>
      </c>
    </row>
    <row r="262" spans="1:10">
      <c r="A262" s="4" t="s">
        <v>154</v>
      </c>
      <c r="B262" s="5" t="s">
        <v>603</v>
      </c>
      <c r="C262" s="5" t="s">
        <v>613</v>
      </c>
      <c r="D262" s="5" t="s">
        <v>633</v>
      </c>
      <c r="E262" s="5" t="s">
        <v>619</v>
      </c>
      <c r="F262" s="6">
        <v>24940</v>
      </c>
      <c r="G262" s="7">
        <v>192.54</v>
      </c>
      <c r="H262" s="8">
        <v>21</v>
      </c>
      <c r="I262" s="8">
        <v>7</v>
      </c>
      <c r="J262" s="8">
        <v>2019</v>
      </c>
    </row>
    <row r="263" spans="1:10">
      <c r="A263" s="4" t="s">
        <v>524</v>
      </c>
      <c r="B263" s="5" t="s">
        <v>599</v>
      </c>
      <c r="C263" s="5" t="s">
        <v>633</v>
      </c>
      <c r="D263" s="5" t="s">
        <v>613</v>
      </c>
      <c r="E263" s="5" t="s">
        <v>618</v>
      </c>
      <c r="F263" s="6">
        <v>24920</v>
      </c>
      <c r="G263" s="7">
        <v>226.77</v>
      </c>
      <c r="H263" s="8">
        <v>19</v>
      </c>
      <c r="I263" s="8">
        <v>10</v>
      </c>
      <c r="J263" s="8">
        <v>2019</v>
      </c>
    </row>
    <row r="264" spans="1:10">
      <c r="A264" s="4" t="s">
        <v>191</v>
      </c>
      <c r="B264" s="5" t="s">
        <v>599</v>
      </c>
      <c r="C264" s="5" t="s">
        <v>633</v>
      </c>
      <c r="D264" s="5" t="s">
        <v>613</v>
      </c>
      <c r="E264" s="5" t="s">
        <v>618</v>
      </c>
      <c r="F264" s="6">
        <v>24900</v>
      </c>
      <c r="G264" s="7">
        <v>226.59</v>
      </c>
      <c r="H264" s="8">
        <v>23</v>
      </c>
      <c r="I264" s="8">
        <v>8</v>
      </c>
      <c r="J264" s="8">
        <v>2019</v>
      </c>
    </row>
    <row r="265" spans="1:10">
      <c r="A265" s="4" t="s">
        <v>260</v>
      </c>
      <c r="B265" s="5" t="s">
        <v>598</v>
      </c>
      <c r="C265" s="5" t="s">
        <v>633</v>
      </c>
      <c r="D265" s="5" t="s">
        <v>613</v>
      </c>
      <c r="E265" s="5" t="s">
        <v>619</v>
      </c>
      <c r="F265" s="6">
        <v>24900</v>
      </c>
      <c r="G265" s="7">
        <v>226.59</v>
      </c>
      <c r="H265" s="8">
        <v>7</v>
      </c>
      <c r="I265" s="8">
        <v>9</v>
      </c>
      <c r="J265" s="8">
        <v>2019</v>
      </c>
    </row>
    <row r="266" spans="1:10">
      <c r="A266" s="4" t="s">
        <v>558</v>
      </c>
      <c r="B266" s="5" t="s">
        <v>602</v>
      </c>
      <c r="C266" s="5" t="s">
        <v>614</v>
      </c>
      <c r="D266" s="5" t="s">
        <v>613</v>
      </c>
      <c r="E266" s="5" t="s">
        <v>619</v>
      </c>
      <c r="F266" s="6">
        <v>24900</v>
      </c>
      <c r="G266" s="7">
        <v>148.65</v>
      </c>
      <c r="H266" s="8">
        <v>26</v>
      </c>
      <c r="I266" s="8">
        <v>10</v>
      </c>
      <c r="J266" s="8">
        <v>2019</v>
      </c>
    </row>
    <row r="267" spans="1:10">
      <c r="A267" s="4" t="s">
        <v>500</v>
      </c>
      <c r="B267" s="5" t="s">
        <v>597</v>
      </c>
      <c r="C267" s="5" t="s">
        <v>613</v>
      </c>
      <c r="D267" s="5" t="s">
        <v>633</v>
      </c>
      <c r="E267" s="5" t="s">
        <v>619</v>
      </c>
      <c r="F267" s="6">
        <v>24900</v>
      </c>
      <c r="G267" s="7">
        <v>124.5</v>
      </c>
      <c r="H267" s="8">
        <v>17</v>
      </c>
      <c r="I267" s="8">
        <v>10</v>
      </c>
      <c r="J267" s="8">
        <v>2019</v>
      </c>
    </row>
    <row r="268" spans="1:10">
      <c r="A268" s="4" t="s">
        <v>526</v>
      </c>
      <c r="B268" s="5" t="s">
        <v>597</v>
      </c>
      <c r="C268" s="5" t="s">
        <v>613</v>
      </c>
      <c r="D268" s="5" t="s">
        <v>633</v>
      </c>
      <c r="E268" s="5" t="s">
        <v>619</v>
      </c>
      <c r="F268" s="6">
        <v>24900</v>
      </c>
      <c r="G268" s="7">
        <v>124.5</v>
      </c>
      <c r="H268" s="8">
        <v>19</v>
      </c>
      <c r="I268" s="8">
        <v>10</v>
      </c>
      <c r="J268" s="8">
        <v>2019</v>
      </c>
    </row>
    <row r="269" spans="1:10">
      <c r="A269" s="4" t="s">
        <v>212</v>
      </c>
      <c r="B269" s="5" t="s">
        <v>599</v>
      </c>
      <c r="C269" s="5" t="s">
        <v>633</v>
      </c>
      <c r="D269" s="5" t="s">
        <v>613</v>
      </c>
      <c r="E269" s="5" t="s">
        <v>619</v>
      </c>
      <c r="F269" s="6">
        <v>24880</v>
      </c>
      <c r="G269" s="7">
        <v>226.41</v>
      </c>
      <c r="H269" s="8">
        <v>25</v>
      </c>
      <c r="I269" s="8">
        <v>8</v>
      </c>
      <c r="J269" s="8">
        <v>2019</v>
      </c>
    </row>
    <row r="270" spans="1:10">
      <c r="A270" s="4" t="s">
        <v>131</v>
      </c>
      <c r="B270" s="5" t="s">
        <v>604</v>
      </c>
      <c r="C270" s="5" t="s">
        <v>633</v>
      </c>
      <c r="D270" s="5" t="s">
        <v>613</v>
      </c>
      <c r="E270" s="5" t="s">
        <v>618</v>
      </c>
      <c r="F270" s="6">
        <v>24860</v>
      </c>
      <c r="G270" s="7">
        <v>226.23</v>
      </c>
      <c r="H270" s="8">
        <v>18</v>
      </c>
      <c r="I270" s="8">
        <v>7</v>
      </c>
      <c r="J270" s="8">
        <v>2019</v>
      </c>
    </row>
    <row r="271" spans="1:10">
      <c r="A271" s="4" t="s">
        <v>159</v>
      </c>
      <c r="B271" s="5" t="s">
        <v>600</v>
      </c>
      <c r="C271" s="5" t="s">
        <v>633</v>
      </c>
      <c r="D271" s="5" t="s">
        <v>613</v>
      </c>
      <c r="E271" s="5" t="s">
        <v>618</v>
      </c>
      <c r="F271" s="6">
        <v>24860</v>
      </c>
      <c r="G271" s="7">
        <v>226.23</v>
      </c>
      <c r="H271" s="8">
        <v>4</v>
      </c>
      <c r="I271" s="8">
        <v>9</v>
      </c>
      <c r="J271" s="8">
        <v>2019</v>
      </c>
    </row>
    <row r="272" spans="1:10">
      <c r="A272" s="4" t="s">
        <v>381</v>
      </c>
      <c r="B272" s="5" t="s">
        <v>602</v>
      </c>
      <c r="C272" s="5" t="s">
        <v>614</v>
      </c>
      <c r="D272" s="5" t="s">
        <v>613</v>
      </c>
      <c r="E272" s="5" t="s">
        <v>619</v>
      </c>
      <c r="F272" s="6">
        <v>24860</v>
      </c>
      <c r="G272" s="7">
        <v>148.41</v>
      </c>
      <c r="H272" s="8">
        <v>27</v>
      </c>
      <c r="I272" s="8">
        <v>9</v>
      </c>
      <c r="J272" s="8">
        <v>2019</v>
      </c>
    </row>
    <row r="273" spans="1:10">
      <c r="A273" s="4" t="s">
        <v>7</v>
      </c>
      <c r="B273" s="5" t="s">
        <v>598</v>
      </c>
      <c r="C273" s="5" t="s">
        <v>633</v>
      </c>
      <c r="D273" s="5" t="s">
        <v>613</v>
      </c>
      <c r="E273" s="5" t="s">
        <v>618</v>
      </c>
      <c r="F273" s="6">
        <v>24840</v>
      </c>
      <c r="G273" s="7">
        <v>226.04</v>
      </c>
      <c r="H273" s="8">
        <v>3</v>
      </c>
      <c r="I273" s="8">
        <v>7</v>
      </c>
      <c r="J273" s="8">
        <v>2019</v>
      </c>
    </row>
    <row r="274" spans="1:10">
      <c r="A274" s="4" t="s">
        <v>486</v>
      </c>
      <c r="B274" s="5" t="s">
        <v>598</v>
      </c>
      <c r="C274" s="5" t="s">
        <v>633</v>
      </c>
      <c r="D274" s="5" t="s">
        <v>613</v>
      </c>
      <c r="E274" s="5" t="s">
        <v>618</v>
      </c>
      <c r="F274" s="6">
        <v>24840</v>
      </c>
      <c r="G274" s="7">
        <v>226.04</v>
      </c>
      <c r="H274" s="8">
        <v>13</v>
      </c>
      <c r="I274" s="8">
        <v>10</v>
      </c>
      <c r="J274" s="8">
        <v>2019</v>
      </c>
    </row>
    <row r="275" spans="1:10">
      <c r="A275" s="4" t="s">
        <v>66</v>
      </c>
      <c r="B275" s="5" t="s">
        <v>598</v>
      </c>
      <c r="C275" s="5" t="s">
        <v>633</v>
      </c>
      <c r="D275" s="5" t="s">
        <v>613</v>
      </c>
      <c r="E275" s="5" t="s">
        <v>618</v>
      </c>
      <c r="F275" s="6">
        <v>24820</v>
      </c>
      <c r="G275" s="7">
        <v>225.86</v>
      </c>
      <c r="H275" s="8">
        <v>10</v>
      </c>
      <c r="I275" s="8">
        <v>7</v>
      </c>
      <c r="J275" s="8">
        <v>2019</v>
      </c>
    </row>
    <row r="276" spans="1:10">
      <c r="A276" s="4" t="s">
        <v>116</v>
      </c>
      <c r="B276" s="5" t="s">
        <v>598</v>
      </c>
      <c r="C276" s="5" t="s">
        <v>633</v>
      </c>
      <c r="D276" s="5" t="s">
        <v>613</v>
      </c>
      <c r="E276" s="5" t="s">
        <v>618</v>
      </c>
      <c r="F276" s="6">
        <v>24820</v>
      </c>
      <c r="G276" s="7">
        <v>225.86</v>
      </c>
      <c r="H276" s="8">
        <v>17</v>
      </c>
      <c r="I276" s="8">
        <v>7</v>
      </c>
      <c r="J276" s="8">
        <v>2019</v>
      </c>
    </row>
    <row r="277" spans="1:10">
      <c r="A277" s="4" t="s">
        <v>190</v>
      </c>
      <c r="B277" s="5" t="s">
        <v>600</v>
      </c>
      <c r="C277" s="5" t="s">
        <v>633</v>
      </c>
      <c r="D277" s="5" t="s">
        <v>613</v>
      </c>
      <c r="E277" s="5" t="s">
        <v>618</v>
      </c>
      <c r="F277" s="6">
        <v>24820</v>
      </c>
      <c r="G277" s="7">
        <v>225.86</v>
      </c>
      <c r="H277" s="8">
        <v>23</v>
      </c>
      <c r="I277" s="8">
        <v>8</v>
      </c>
      <c r="J277" s="8">
        <v>2019</v>
      </c>
    </row>
    <row r="278" spans="1:10">
      <c r="A278" s="4" t="s">
        <v>376</v>
      </c>
      <c r="B278" s="5" t="s">
        <v>598</v>
      </c>
      <c r="C278" s="5" t="s">
        <v>633</v>
      </c>
      <c r="D278" s="5" t="s">
        <v>613</v>
      </c>
      <c r="E278" s="5" t="s">
        <v>618</v>
      </c>
      <c r="F278" s="6">
        <v>24820</v>
      </c>
      <c r="G278" s="7">
        <v>225.86</v>
      </c>
      <c r="H278" s="8">
        <v>26</v>
      </c>
      <c r="I278" s="8">
        <v>9</v>
      </c>
      <c r="J278" s="8">
        <v>2019</v>
      </c>
    </row>
    <row r="279" spans="1:10">
      <c r="A279" s="4" t="s">
        <v>512</v>
      </c>
      <c r="B279" s="5" t="s">
        <v>602</v>
      </c>
      <c r="C279" s="5" t="s">
        <v>614</v>
      </c>
      <c r="D279" s="5" t="s">
        <v>613</v>
      </c>
      <c r="E279" s="5" t="s">
        <v>619</v>
      </c>
      <c r="F279" s="6">
        <v>24820</v>
      </c>
      <c r="G279" s="7">
        <v>148.18</v>
      </c>
      <c r="H279" s="8">
        <v>18</v>
      </c>
      <c r="I279" s="8">
        <v>10</v>
      </c>
      <c r="J279" s="8">
        <v>2019</v>
      </c>
    </row>
    <row r="280" spans="1:10">
      <c r="A280" s="4" t="s">
        <v>151</v>
      </c>
      <c r="B280" s="5" t="s">
        <v>597</v>
      </c>
      <c r="C280" s="5" t="s">
        <v>613</v>
      </c>
      <c r="D280" s="5" t="s">
        <v>633</v>
      </c>
      <c r="E280" s="5" t="s">
        <v>619</v>
      </c>
      <c r="F280" s="6">
        <v>24820</v>
      </c>
      <c r="G280" s="7">
        <v>124.1</v>
      </c>
      <c r="H280" s="8">
        <v>21</v>
      </c>
      <c r="I280" s="8">
        <v>7</v>
      </c>
      <c r="J280" s="8">
        <v>2019</v>
      </c>
    </row>
    <row r="281" spans="1:10">
      <c r="A281" s="4" t="s">
        <v>236</v>
      </c>
      <c r="B281" s="5" t="s">
        <v>600</v>
      </c>
      <c r="C281" s="5" t="s">
        <v>633</v>
      </c>
      <c r="D281" s="5" t="s">
        <v>613</v>
      </c>
      <c r="E281" s="5" t="s">
        <v>618</v>
      </c>
      <c r="F281" s="6">
        <v>24800</v>
      </c>
      <c r="G281" s="7">
        <v>225.68</v>
      </c>
      <c r="H281" s="8">
        <v>4</v>
      </c>
      <c r="I281" s="8">
        <v>9</v>
      </c>
      <c r="J281" s="8">
        <v>2019</v>
      </c>
    </row>
    <row r="282" spans="1:10">
      <c r="A282" s="4" t="s">
        <v>178</v>
      </c>
      <c r="B282" s="5" t="s">
        <v>600</v>
      </c>
      <c r="C282" s="5" t="s">
        <v>633</v>
      </c>
      <c r="D282" s="5" t="s">
        <v>613</v>
      </c>
      <c r="E282" s="5" t="s">
        <v>618</v>
      </c>
      <c r="F282" s="6">
        <v>24782</v>
      </c>
      <c r="G282" s="7">
        <v>225.52</v>
      </c>
      <c r="H282" s="8">
        <v>21</v>
      </c>
      <c r="I282" s="8">
        <v>8</v>
      </c>
      <c r="J282" s="8">
        <v>2019</v>
      </c>
    </row>
    <row r="283" spans="1:10">
      <c r="A283" s="4" t="s">
        <v>374</v>
      </c>
      <c r="B283" s="5" t="s">
        <v>602</v>
      </c>
      <c r="C283" s="5" t="s">
        <v>614</v>
      </c>
      <c r="D283" s="5" t="s">
        <v>613</v>
      </c>
      <c r="E283" s="5" t="s">
        <v>619</v>
      </c>
      <c r="F283" s="6">
        <v>24780</v>
      </c>
      <c r="G283" s="7">
        <v>147.94</v>
      </c>
      <c r="H283" s="8">
        <v>26</v>
      </c>
      <c r="I283" s="8">
        <v>9</v>
      </c>
      <c r="J283" s="8">
        <v>2019</v>
      </c>
    </row>
    <row r="284" spans="1:10">
      <c r="A284" s="4" t="s">
        <v>527</v>
      </c>
      <c r="B284" s="5" t="s">
        <v>597</v>
      </c>
      <c r="C284" s="5" t="s">
        <v>613</v>
      </c>
      <c r="D284" s="5" t="s">
        <v>633</v>
      </c>
      <c r="E284" s="5" t="s">
        <v>619</v>
      </c>
      <c r="F284" s="6">
        <v>24777</v>
      </c>
      <c r="G284" s="7">
        <v>123.89</v>
      </c>
      <c r="H284" s="8">
        <v>19</v>
      </c>
      <c r="I284" s="8">
        <v>10</v>
      </c>
      <c r="J284" s="8">
        <v>2019</v>
      </c>
    </row>
    <row r="285" spans="1:10">
      <c r="A285" s="4" t="s">
        <v>385</v>
      </c>
      <c r="B285" s="5" t="s">
        <v>598</v>
      </c>
      <c r="C285" s="5" t="s">
        <v>633</v>
      </c>
      <c r="D285" s="5" t="s">
        <v>613</v>
      </c>
      <c r="E285" s="5" t="s">
        <v>618</v>
      </c>
      <c r="F285" s="6">
        <v>24769</v>
      </c>
      <c r="G285" s="7">
        <v>225.4</v>
      </c>
      <c r="H285" s="8">
        <v>27</v>
      </c>
      <c r="I285" s="8">
        <v>9</v>
      </c>
      <c r="J285" s="8">
        <v>2019</v>
      </c>
    </row>
    <row r="286" spans="1:10">
      <c r="A286" s="4" t="s">
        <v>397</v>
      </c>
      <c r="B286" s="5" t="s">
        <v>604</v>
      </c>
      <c r="C286" s="5" t="s">
        <v>633</v>
      </c>
      <c r="D286" s="5" t="s">
        <v>613</v>
      </c>
      <c r="E286" s="5" t="s">
        <v>618</v>
      </c>
      <c r="F286" s="6">
        <v>24760</v>
      </c>
      <c r="G286" s="7">
        <v>225.32</v>
      </c>
      <c r="H286" s="8">
        <v>29</v>
      </c>
      <c r="I286" s="8">
        <v>9</v>
      </c>
      <c r="J286" s="8">
        <v>2019</v>
      </c>
    </row>
    <row r="287" spans="1:10">
      <c r="A287" s="4" t="s">
        <v>407</v>
      </c>
      <c r="B287" s="5" t="s">
        <v>598</v>
      </c>
      <c r="C287" s="5" t="s">
        <v>633</v>
      </c>
      <c r="D287" s="5" t="s">
        <v>613</v>
      </c>
      <c r="E287" s="5" t="s">
        <v>618</v>
      </c>
      <c r="F287" s="6">
        <v>24760</v>
      </c>
      <c r="G287" s="7">
        <v>225.32</v>
      </c>
      <c r="H287" s="8">
        <v>3</v>
      </c>
      <c r="I287" s="8">
        <v>10</v>
      </c>
      <c r="J287" s="8">
        <v>2019</v>
      </c>
    </row>
    <row r="288" spans="1:10">
      <c r="A288" s="4" t="s">
        <v>557</v>
      </c>
      <c r="B288" s="5" t="s">
        <v>600</v>
      </c>
      <c r="C288" s="5" t="s">
        <v>633</v>
      </c>
      <c r="D288" s="5" t="s">
        <v>613</v>
      </c>
      <c r="E288" s="5" t="s">
        <v>618</v>
      </c>
      <c r="F288" s="6">
        <v>24760</v>
      </c>
      <c r="G288" s="7">
        <v>225.32</v>
      </c>
      <c r="H288" s="8">
        <v>26</v>
      </c>
      <c r="I288" s="8">
        <v>10</v>
      </c>
      <c r="J288" s="8">
        <v>2019</v>
      </c>
    </row>
    <row r="289" spans="1:10">
      <c r="A289" s="4" t="s">
        <v>371</v>
      </c>
      <c r="B289" s="5" t="s">
        <v>602</v>
      </c>
      <c r="C289" s="5" t="s">
        <v>614</v>
      </c>
      <c r="D289" s="5" t="s">
        <v>613</v>
      </c>
      <c r="E289" s="5" t="s">
        <v>619</v>
      </c>
      <c r="F289" s="6">
        <v>24750</v>
      </c>
      <c r="G289" s="7">
        <v>147.76</v>
      </c>
      <c r="H289" s="8">
        <v>26</v>
      </c>
      <c r="I289" s="8">
        <v>9</v>
      </c>
      <c r="J289" s="8">
        <v>2019</v>
      </c>
    </row>
    <row r="290" spans="1:10">
      <c r="A290" s="4" t="s">
        <v>396</v>
      </c>
      <c r="B290" s="5" t="s">
        <v>599</v>
      </c>
      <c r="C290" s="5" t="s">
        <v>633</v>
      </c>
      <c r="D290" s="5" t="s">
        <v>613</v>
      </c>
      <c r="E290" s="5" t="s">
        <v>618</v>
      </c>
      <c r="F290" s="6">
        <v>24740</v>
      </c>
      <c r="G290" s="7">
        <v>225.13</v>
      </c>
      <c r="H290" s="8">
        <v>29</v>
      </c>
      <c r="I290" s="8">
        <v>9</v>
      </c>
      <c r="J290" s="8">
        <v>2019</v>
      </c>
    </row>
    <row r="291" spans="1:10">
      <c r="A291" s="4" t="s">
        <v>506</v>
      </c>
      <c r="B291" s="5" t="s">
        <v>604</v>
      </c>
      <c r="C291" s="5" t="s">
        <v>633</v>
      </c>
      <c r="D291" s="5" t="s">
        <v>613</v>
      </c>
      <c r="E291" s="5" t="s">
        <v>618</v>
      </c>
      <c r="F291" s="6">
        <v>24740</v>
      </c>
      <c r="G291" s="7">
        <v>225.13</v>
      </c>
      <c r="H291" s="8">
        <v>17</v>
      </c>
      <c r="I291" s="8">
        <v>10</v>
      </c>
      <c r="J291" s="8">
        <v>2019</v>
      </c>
    </row>
    <row r="292" spans="1:10">
      <c r="A292" s="4" t="s">
        <v>610</v>
      </c>
      <c r="B292" s="5" t="s">
        <v>603</v>
      </c>
      <c r="C292" s="5" t="s">
        <v>633</v>
      </c>
      <c r="D292" s="5" t="s">
        <v>613</v>
      </c>
      <c r="E292" s="5" t="s">
        <v>619</v>
      </c>
      <c r="F292" s="6">
        <v>24740</v>
      </c>
      <c r="G292" s="7">
        <v>225.13</v>
      </c>
      <c r="H292" s="8">
        <v>31</v>
      </c>
      <c r="I292" s="8">
        <v>10</v>
      </c>
      <c r="J292" s="8">
        <v>2019</v>
      </c>
    </row>
    <row r="293" spans="1:10">
      <c r="A293" s="4" t="s">
        <v>104</v>
      </c>
      <c r="B293" s="5" t="s">
        <v>598</v>
      </c>
      <c r="C293" s="5" t="s">
        <v>633</v>
      </c>
      <c r="D293" s="5" t="s">
        <v>613</v>
      </c>
      <c r="E293" s="5" t="s">
        <v>619</v>
      </c>
      <c r="F293" s="6">
        <v>24720</v>
      </c>
      <c r="G293" s="7">
        <v>224.95</v>
      </c>
      <c r="H293" s="8">
        <v>14</v>
      </c>
      <c r="I293" s="8">
        <v>7</v>
      </c>
      <c r="J293" s="8">
        <v>2019</v>
      </c>
    </row>
    <row r="294" spans="1:10">
      <c r="A294" s="4" t="s">
        <v>576</v>
      </c>
      <c r="B294" s="5" t="s">
        <v>600</v>
      </c>
      <c r="C294" s="5" t="s">
        <v>633</v>
      </c>
      <c r="D294" s="5" t="s">
        <v>613</v>
      </c>
      <c r="E294" s="5" t="s">
        <v>618</v>
      </c>
      <c r="F294" s="6">
        <v>24700</v>
      </c>
      <c r="G294" s="7">
        <v>224.77</v>
      </c>
      <c r="H294" s="8">
        <v>27</v>
      </c>
      <c r="I294" s="8">
        <v>10</v>
      </c>
      <c r="J294" s="8">
        <v>2019</v>
      </c>
    </row>
    <row r="295" spans="1:10">
      <c r="A295" s="4" t="s">
        <v>46</v>
      </c>
      <c r="B295" s="5" t="s">
        <v>602</v>
      </c>
      <c r="C295" s="5" t="s">
        <v>614</v>
      </c>
      <c r="D295" s="5" t="s">
        <v>613</v>
      </c>
      <c r="E295" s="5" t="s">
        <v>619</v>
      </c>
      <c r="F295" s="6">
        <v>24700</v>
      </c>
      <c r="G295" s="7">
        <v>147.46</v>
      </c>
      <c r="H295" s="8">
        <v>6</v>
      </c>
      <c r="I295" s="8">
        <v>7</v>
      </c>
      <c r="J295" s="8">
        <v>2019</v>
      </c>
    </row>
    <row r="296" spans="1:10">
      <c r="A296" s="4" t="s">
        <v>193</v>
      </c>
      <c r="B296" s="5" t="s">
        <v>598</v>
      </c>
      <c r="C296" s="5" t="s">
        <v>633</v>
      </c>
      <c r="D296" s="5" t="s">
        <v>613</v>
      </c>
      <c r="E296" s="5" t="s">
        <v>618</v>
      </c>
      <c r="F296" s="6">
        <v>24680</v>
      </c>
      <c r="G296" s="7">
        <v>224.59</v>
      </c>
      <c r="H296" s="8">
        <v>24</v>
      </c>
      <c r="I296" s="8">
        <v>8</v>
      </c>
      <c r="J296" s="8">
        <v>2019</v>
      </c>
    </row>
    <row r="297" spans="1:10">
      <c r="A297" s="4" t="s">
        <v>205</v>
      </c>
      <c r="B297" s="5" t="s">
        <v>600</v>
      </c>
      <c r="C297" s="5" t="s">
        <v>613</v>
      </c>
      <c r="D297" s="5" t="s">
        <v>633</v>
      </c>
      <c r="E297" s="5" t="s">
        <v>619</v>
      </c>
      <c r="F297" s="6">
        <v>24680</v>
      </c>
      <c r="G297" s="7">
        <v>224.59</v>
      </c>
      <c r="H297" s="8">
        <v>24</v>
      </c>
      <c r="I297" s="8">
        <v>8</v>
      </c>
      <c r="J297" s="8">
        <v>2019</v>
      </c>
    </row>
    <row r="298" spans="1:10">
      <c r="A298" s="4" t="s">
        <v>71</v>
      </c>
      <c r="B298" s="5" t="s">
        <v>602</v>
      </c>
      <c r="C298" s="5" t="s">
        <v>614</v>
      </c>
      <c r="D298" s="5" t="s">
        <v>613</v>
      </c>
      <c r="E298" s="5" t="s">
        <v>619</v>
      </c>
      <c r="F298" s="6">
        <v>24680</v>
      </c>
      <c r="G298" s="7">
        <v>147.34</v>
      </c>
      <c r="H298" s="8">
        <v>10</v>
      </c>
      <c r="I298" s="8">
        <v>7</v>
      </c>
      <c r="J298" s="8">
        <v>2019</v>
      </c>
    </row>
    <row r="299" spans="1:10">
      <c r="A299" s="4" t="s">
        <v>109</v>
      </c>
      <c r="B299" s="5" t="s">
        <v>598</v>
      </c>
      <c r="C299" s="5" t="s">
        <v>633</v>
      </c>
      <c r="D299" s="5" t="s">
        <v>613</v>
      </c>
      <c r="E299" s="5" t="s">
        <v>618</v>
      </c>
      <c r="F299" s="6">
        <v>24640</v>
      </c>
      <c r="G299" s="7">
        <v>224.22</v>
      </c>
      <c r="H299" s="8">
        <v>14</v>
      </c>
      <c r="I299" s="8">
        <v>7</v>
      </c>
      <c r="J299" s="8">
        <v>2019</v>
      </c>
    </row>
    <row r="300" spans="1:10">
      <c r="A300" s="4" t="s">
        <v>434</v>
      </c>
      <c r="B300" s="5" t="s">
        <v>599</v>
      </c>
      <c r="C300" s="5" t="s">
        <v>633</v>
      </c>
      <c r="D300" s="5" t="s">
        <v>613</v>
      </c>
      <c r="E300" s="5" t="s">
        <v>618</v>
      </c>
      <c r="F300" s="6">
        <v>24640</v>
      </c>
      <c r="G300" s="7">
        <v>224.22</v>
      </c>
      <c r="H300" s="8">
        <v>6</v>
      </c>
      <c r="I300" s="8">
        <v>10</v>
      </c>
      <c r="J300" s="8">
        <v>2019</v>
      </c>
    </row>
    <row r="301" spans="1:10">
      <c r="A301" s="4" t="s">
        <v>327</v>
      </c>
      <c r="B301" s="5" t="s">
        <v>598</v>
      </c>
      <c r="C301" s="5" t="s">
        <v>633</v>
      </c>
      <c r="D301" s="5" t="s">
        <v>613</v>
      </c>
      <c r="E301" s="5" t="s">
        <v>619</v>
      </c>
      <c r="F301" s="6">
        <v>24640</v>
      </c>
      <c r="G301" s="7">
        <v>224.22</v>
      </c>
      <c r="H301" s="8">
        <v>18</v>
      </c>
      <c r="I301" s="8">
        <v>9</v>
      </c>
      <c r="J301" s="8">
        <v>2019</v>
      </c>
    </row>
    <row r="302" spans="1:10">
      <c r="A302" s="4" t="s">
        <v>324</v>
      </c>
      <c r="B302" s="5" t="s">
        <v>602</v>
      </c>
      <c r="C302" s="5" t="s">
        <v>614</v>
      </c>
      <c r="D302" s="5" t="s">
        <v>613</v>
      </c>
      <c r="E302" s="5" t="s">
        <v>619</v>
      </c>
      <c r="F302" s="6">
        <v>24640</v>
      </c>
      <c r="G302" s="7">
        <v>147.1</v>
      </c>
      <c r="H302" s="8">
        <v>18</v>
      </c>
      <c r="I302" s="8">
        <v>9</v>
      </c>
      <c r="J302" s="8">
        <v>2019</v>
      </c>
    </row>
    <row r="303" spans="1:10">
      <c r="A303" s="4" t="s">
        <v>267</v>
      </c>
      <c r="B303" s="5" t="s">
        <v>598</v>
      </c>
      <c r="C303" s="5" t="s">
        <v>633</v>
      </c>
      <c r="D303" s="5" t="s">
        <v>613</v>
      </c>
      <c r="E303" s="5" t="s">
        <v>619</v>
      </c>
      <c r="F303" s="6">
        <v>24630</v>
      </c>
      <c r="G303" s="7">
        <v>224.13</v>
      </c>
      <c r="H303" s="8">
        <v>8</v>
      </c>
      <c r="I303" s="8">
        <v>9</v>
      </c>
      <c r="J303" s="8">
        <v>2019</v>
      </c>
    </row>
    <row r="304" spans="1:10">
      <c r="A304" s="4" t="s">
        <v>412</v>
      </c>
      <c r="B304" s="5" t="s">
        <v>599</v>
      </c>
      <c r="C304" s="5" t="s">
        <v>633</v>
      </c>
      <c r="D304" s="5" t="s">
        <v>613</v>
      </c>
      <c r="E304" s="5" t="s">
        <v>618</v>
      </c>
      <c r="F304" s="6">
        <v>24620</v>
      </c>
      <c r="G304" s="7">
        <v>224.04</v>
      </c>
      <c r="H304" s="8">
        <v>3</v>
      </c>
      <c r="I304" s="8">
        <v>10</v>
      </c>
      <c r="J304" s="8">
        <v>2019</v>
      </c>
    </row>
    <row r="305" spans="1:10">
      <c r="A305" s="4" t="s">
        <v>311</v>
      </c>
      <c r="B305" s="5" t="s">
        <v>602</v>
      </c>
      <c r="C305" s="5" t="s">
        <v>614</v>
      </c>
      <c r="D305" s="5" t="s">
        <v>613</v>
      </c>
      <c r="E305" s="5" t="s">
        <v>619</v>
      </c>
      <c r="F305" s="6">
        <v>24620</v>
      </c>
      <c r="G305" s="7">
        <v>146.97999999999999</v>
      </c>
      <c r="H305" s="8">
        <v>15</v>
      </c>
      <c r="I305" s="8">
        <v>9</v>
      </c>
      <c r="J305" s="8">
        <v>2019</v>
      </c>
    </row>
    <row r="306" spans="1:10">
      <c r="A306" s="4" t="s">
        <v>278</v>
      </c>
      <c r="B306" s="5" t="s">
        <v>604</v>
      </c>
      <c r="C306" s="5" t="s">
        <v>633</v>
      </c>
      <c r="D306" s="5" t="s">
        <v>613</v>
      </c>
      <c r="E306" s="5" t="s">
        <v>618</v>
      </c>
      <c r="F306" s="6">
        <v>24600</v>
      </c>
      <c r="G306" s="7">
        <v>223.86</v>
      </c>
      <c r="H306" s="8">
        <v>11</v>
      </c>
      <c r="I306" s="8">
        <v>9</v>
      </c>
      <c r="J306" s="8">
        <v>2019</v>
      </c>
    </row>
    <row r="307" spans="1:10">
      <c r="A307" s="4" t="s">
        <v>171</v>
      </c>
      <c r="B307" s="5" t="s">
        <v>600</v>
      </c>
      <c r="C307" s="5" t="s">
        <v>633</v>
      </c>
      <c r="D307" s="5" t="s">
        <v>613</v>
      </c>
      <c r="E307" s="5" t="s">
        <v>618</v>
      </c>
      <c r="F307" s="6">
        <v>24585</v>
      </c>
      <c r="G307" s="7">
        <v>223.72</v>
      </c>
      <c r="H307" s="8">
        <v>27</v>
      </c>
      <c r="I307" s="8">
        <v>7</v>
      </c>
      <c r="J307" s="8">
        <v>2019</v>
      </c>
    </row>
    <row r="308" spans="1:10">
      <c r="A308" s="4" t="s">
        <v>501</v>
      </c>
      <c r="B308" s="5" t="s">
        <v>607</v>
      </c>
      <c r="C308" s="5" t="s">
        <v>614</v>
      </c>
      <c r="D308" s="5" t="s">
        <v>613</v>
      </c>
      <c r="E308" s="5" t="s">
        <v>619</v>
      </c>
      <c r="F308" s="6">
        <v>24580</v>
      </c>
      <c r="G308" s="7">
        <v>146.74</v>
      </c>
      <c r="H308" s="8">
        <v>17</v>
      </c>
      <c r="I308" s="8">
        <v>10</v>
      </c>
      <c r="J308" s="8">
        <v>2019</v>
      </c>
    </row>
    <row r="309" spans="1:10">
      <c r="A309" s="4" t="s">
        <v>409</v>
      </c>
      <c r="B309" s="5" t="s">
        <v>598</v>
      </c>
      <c r="C309" s="5" t="s">
        <v>633</v>
      </c>
      <c r="D309" s="5" t="s">
        <v>613</v>
      </c>
      <c r="E309" s="5" t="s">
        <v>618</v>
      </c>
      <c r="F309" s="6">
        <v>24560</v>
      </c>
      <c r="G309" s="7">
        <v>223.5</v>
      </c>
      <c r="H309" s="8">
        <v>3</v>
      </c>
      <c r="I309" s="8">
        <v>10</v>
      </c>
      <c r="J309" s="8">
        <v>2019</v>
      </c>
    </row>
    <row r="310" spans="1:10">
      <c r="A310" s="4" t="s">
        <v>332</v>
      </c>
      <c r="B310" s="5" t="s">
        <v>597</v>
      </c>
      <c r="C310" s="5" t="s">
        <v>613</v>
      </c>
      <c r="D310" s="5" t="s">
        <v>633</v>
      </c>
      <c r="E310" s="5" t="s">
        <v>619</v>
      </c>
      <c r="F310" s="6">
        <v>24560</v>
      </c>
      <c r="G310" s="7">
        <v>122.8</v>
      </c>
      <c r="H310" s="8">
        <v>19</v>
      </c>
      <c r="I310" s="8">
        <v>9</v>
      </c>
      <c r="J310" s="8">
        <v>2019</v>
      </c>
    </row>
    <row r="311" spans="1:10">
      <c r="A311" s="4" t="s">
        <v>473</v>
      </c>
      <c r="B311" s="5" t="s">
        <v>598</v>
      </c>
      <c r="C311" s="5" t="s">
        <v>633</v>
      </c>
      <c r="D311" s="5" t="s">
        <v>613</v>
      </c>
      <c r="E311" s="5" t="s">
        <v>618</v>
      </c>
      <c r="F311" s="6">
        <v>24552</v>
      </c>
      <c r="G311" s="7">
        <v>223.42</v>
      </c>
      <c r="H311" s="8">
        <v>13</v>
      </c>
      <c r="I311" s="8">
        <v>10</v>
      </c>
      <c r="J311" s="8">
        <v>2019</v>
      </c>
    </row>
    <row r="312" spans="1:10">
      <c r="A312" s="4" t="s">
        <v>345</v>
      </c>
      <c r="B312" s="5" t="s">
        <v>601</v>
      </c>
      <c r="C312" s="5" t="s">
        <v>613</v>
      </c>
      <c r="D312" s="5" t="s">
        <v>614</v>
      </c>
      <c r="E312" s="5" t="s">
        <v>619</v>
      </c>
      <c r="F312" s="6">
        <v>24540</v>
      </c>
      <c r="G312" s="7">
        <v>146.5</v>
      </c>
      <c r="H312" s="8">
        <v>21</v>
      </c>
      <c r="I312" s="8">
        <v>9</v>
      </c>
      <c r="J312" s="8">
        <v>2019</v>
      </c>
    </row>
    <row r="313" spans="1:10">
      <c r="A313" s="4" t="s">
        <v>44</v>
      </c>
      <c r="B313" s="5" t="s">
        <v>597</v>
      </c>
      <c r="C313" s="5" t="s">
        <v>613</v>
      </c>
      <c r="D313" s="5" t="s">
        <v>633</v>
      </c>
      <c r="E313" s="5" t="s">
        <v>619</v>
      </c>
      <c r="F313" s="6">
        <v>24540</v>
      </c>
      <c r="G313" s="7">
        <v>122.7</v>
      </c>
      <c r="H313" s="8">
        <v>6</v>
      </c>
      <c r="I313" s="8">
        <v>7</v>
      </c>
      <c r="J313" s="8">
        <v>2019</v>
      </c>
    </row>
    <row r="314" spans="1:10">
      <c r="A314" s="4" t="s">
        <v>227</v>
      </c>
      <c r="B314" s="5" t="s">
        <v>597</v>
      </c>
      <c r="C314" s="5" t="s">
        <v>613</v>
      </c>
      <c r="D314" s="5" t="s">
        <v>633</v>
      </c>
      <c r="E314" s="5" t="s">
        <v>619</v>
      </c>
      <c r="F314" s="6">
        <v>24540</v>
      </c>
      <c r="G314" s="7">
        <v>122.7</v>
      </c>
      <c r="H314" s="8">
        <v>31</v>
      </c>
      <c r="I314" s="8">
        <v>8</v>
      </c>
      <c r="J314" s="8">
        <v>2019</v>
      </c>
    </row>
    <row r="315" spans="1:10">
      <c r="A315" s="4" t="s">
        <v>204</v>
      </c>
      <c r="B315" s="5" t="s">
        <v>605</v>
      </c>
      <c r="C315" s="5" t="s">
        <v>613</v>
      </c>
      <c r="D315" s="5" t="s">
        <v>614</v>
      </c>
      <c r="E315" s="5" t="s">
        <v>619</v>
      </c>
      <c r="F315" s="6">
        <v>24530</v>
      </c>
      <c r="G315" s="7">
        <v>146.44</v>
      </c>
      <c r="H315" s="8">
        <v>24</v>
      </c>
      <c r="I315" s="8">
        <v>8</v>
      </c>
      <c r="J315" s="8">
        <v>2019</v>
      </c>
    </row>
    <row r="316" spans="1:10">
      <c r="A316" s="4" t="s">
        <v>253</v>
      </c>
      <c r="B316" s="5" t="s">
        <v>598</v>
      </c>
      <c r="C316" s="5" t="s">
        <v>633</v>
      </c>
      <c r="D316" s="5" t="s">
        <v>613</v>
      </c>
      <c r="E316" s="5" t="s">
        <v>619</v>
      </c>
      <c r="F316" s="6">
        <v>24520</v>
      </c>
      <c r="G316" s="7">
        <v>223.13</v>
      </c>
      <c r="H316" s="8">
        <v>6</v>
      </c>
      <c r="I316" s="8">
        <v>9</v>
      </c>
      <c r="J316" s="8">
        <v>2019</v>
      </c>
    </row>
    <row r="317" spans="1:10">
      <c r="A317" s="4" t="s">
        <v>410</v>
      </c>
      <c r="B317" s="5" t="s">
        <v>598</v>
      </c>
      <c r="C317" s="5" t="s">
        <v>633</v>
      </c>
      <c r="D317" s="5" t="s">
        <v>613</v>
      </c>
      <c r="E317" s="5" t="s">
        <v>618</v>
      </c>
      <c r="F317" s="6">
        <v>24500</v>
      </c>
      <c r="G317" s="7">
        <v>222.95</v>
      </c>
      <c r="H317" s="8">
        <v>3</v>
      </c>
      <c r="I317" s="8">
        <v>10</v>
      </c>
      <c r="J317" s="8">
        <v>2019</v>
      </c>
    </row>
    <row r="318" spans="1:10">
      <c r="A318" s="4" t="s">
        <v>91</v>
      </c>
      <c r="B318" s="5" t="s">
        <v>599</v>
      </c>
      <c r="C318" s="5" t="s">
        <v>633</v>
      </c>
      <c r="D318" s="5" t="s">
        <v>613</v>
      </c>
      <c r="E318" s="5" t="s">
        <v>619</v>
      </c>
      <c r="F318" s="6">
        <v>24488</v>
      </c>
      <c r="G318" s="7">
        <v>222.84</v>
      </c>
      <c r="H318" s="8">
        <v>13</v>
      </c>
      <c r="I318" s="8">
        <v>7</v>
      </c>
      <c r="J318" s="8">
        <v>2019</v>
      </c>
    </row>
    <row r="319" spans="1:10">
      <c r="A319" s="4" t="s">
        <v>139</v>
      </c>
      <c r="B319" s="5" t="s">
        <v>600</v>
      </c>
      <c r="C319" s="5" t="s">
        <v>633</v>
      </c>
      <c r="D319" s="5" t="s">
        <v>613</v>
      </c>
      <c r="E319" s="5" t="s">
        <v>618</v>
      </c>
      <c r="F319" s="6">
        <v>24480</v>
      </c>
      <c r="G319" s="7">
        <v>222.77</v>
      </c>
      <c r="H319" s="8">
        <v>20</v>
      </c>
      <c r="I319" s="8">
        <v>7</v>
      </c>
      <c r="J319" s="8">
        <v>2019</v>
      </c>
    </row>
    <row r="320" spans="1:10">
      <c r="A320" s="4" t="s">
        <v>176</v>
      </c>
      <c r="B320" s="5" t="s">
        <v>600</v>
      </c>
      <c r="C320" s="5" t="s">
        <v>633</v>
      </c>
      <c r="D320" s="5" t="s">
        <v>613</v>
      </c>
      <c r="E320" s="5" t="s">
        <v>618</v>
      </c>
      <c r="F320" s="6">
        <v>24480</v>
      </c>
      <c r="G320" s="7">
        <v>222.77</v>
      </c>
      <c r="H320" s="8">
        <v>21</v>
      </c>
      <c r="I320" s="8">
        <v>8</v>
      </c>
      <c r="J320" s="8">
        <v>2019</v>
      </c>
    </row>
    <row r="321" spans="1:10">
      <c r="A321" s="4" t="s">
        <v>30</v>
      </c>
      <c r="B321" s="5" t="s">
        <v>603</v>
      </c>
      <c r="C321" s="5" t="s">
        <v>633</v>
      </c>
      <c r="D321" s="5" t="s">
        <v>613</v>
      </c>
      <c r="E321" s="5" t="s">
        <v>619</v>
      </c>
      <c r="F321" s="6">
        <v>24480</v>
      </c>
      <c r="G321" s="7">
        <v>222.77</v>
      </c>
      <c r="H321" s="8">
        <v>4</v>
      </c>
      <c r="I321" s="8">
        <v>7</v>
      </c>
      <c r="J321" s="8">
        <v>2019</v>
      </c>
    </row>
    <row r="322" spans="1:10">
      <c r="A322" s="4" t="s">
        <v>95</v>
      </c>
      <c r="B322" s="5" t="s">
        <v>598</v>
      </c>
      <c r="C322" s="5" t="s">
        <v>633</v>
      </c>
      <c r="D322" s="5" t="s">
        <v>613</v>
      </c>
      <c r="E322" s="5" t="s">
        <v>619</v>
      </c>
      <c r="F322" s="6">
        <v>24480</v>
      </c>
      <c r="G322" s="7">
        <v>222.77</v>
      </c>
      <c r="H322" s="8">
        <v>13</v>
      </c>
      <c r="I322" s="8">
        <v>7</v>
      </c>
      <c r="J322" s="8">
        <v>2019</v>
      </c>
    </row>
    <row r="323" spans="1:10">
      <c r="A323" s="4" t="s">
        <v>435</v>
      </c>
      <c r="B323" s="5" t="s">
        <v>600</v>
      </c>
      <c r="C323" s="5" t="s">
        <v>633</v>
      </c>
      <c r="D323" s="5" t="s">
        <v>613</v>
      </c>
      <c r="E323" s="5" t="s">
        <v>619</v>
      </c>
      <c r="F323" s="6">
        <v>24480</v>
      </c>
      <c r="G323" s="7">
        <v>222.77</v>
      </c>
      <c r="H323" s="8">
        <v>9</v>
      </c>
      <c r="I323" s="8">
        <v>10</v>
      </c>
      <c r="J323" s="8">
        <v>2019</v>
      </c>
    </row>
    <row r="324" spans="1:10">
      <c r="A324" s="4" t="s">
        <v>169</v>
      </c>
      <c r="B324" s="5" t="s">
        <v>600</v>
      </c>
      <c r="C324" s="5" t="s">
        <v>633</v>
      </c>
      <c r="D324" s="5" t="s">
        <v>613</v>
      </c>
      <c r="E324" s="5" t="s">
        <v>618</v>
      </c>
      <c r="F324" s="6">
        <v>24465</v>
      </c>
      <c r="G324" s="7">
        <v>222.63</v>
      </c>
      <c r="H324" s="8">
        <v>27</v>
      </c>
      <c r="I324" s="8">
        <v>7</v>
      </c>
      <c r="J324" s="8">
        <v>2019</v>
      </c>
    </row>
    <row r="325" spans="1:10">
      <c r="A325" s="4" t="s">
        <v>315</v>
      </c>
      <c r="B325" s="5" t="s">
        <v>600</v>
      </c>
      <c r="C325" s="5" t="s">
        <v>633</v>
      </c>
      <c r="D325" s="5" t="s">
        <v>613</v>
      </c>
      <c r="E325" s="5" t="s">
        <v>618</v>
      </c>
      <c r="F325" s="6">
        <v>24460</v>
      </c>
      <c r="G325" s="7">
        <v>222.59</v>
      </c>
      <c r="H325" s="8">
        <v>18</v>
      </c>
      <c r="I325" s="8">
        <v>9</v>
      </c>
      <c r="J325" s="8">
        <v>2019</v>
      </c>
    </row>
    <row r="326" spans="1:10">
      <c r="A326" s="4" t="s">
        <v>477</v>
      </c>
      <c r="B326" s="5" t="s">
        <v>598</v>
      </c>
      <c r="C326" s="5" t="s">
        <v>633</v>
      </c>
      <c r="D326" s="5" t="s">
        <v>613</v>
      </c>
      <c r="E326" s="5" t="s">
        <v>618</v>
      </c>
      <c r="F326" s="6">
        <v>24460</v>
      </c>
      <c r="G326" s="7">
        <v>222.59</v>
      </c>
      <c r="H326" s="8">
        <v>13</v>
      </c>
      <c r="I326" s="8">
        <v>10</v>
      </c>
      <c r="J326" s="8">
        <v>2019</v>
      </c>
    </row>
    <row r="327" spans="1:10">
      <c r="A327" s="4" t="s">
        <v>72</v>
      </c>
      <c r="B327" s="5" t="s">
        <v>602</v>
      </c>
      <c r="C327" s="5" t="s">
        <v>614</v>
      </c>
      <c r="D327" s="5" t="s">
        <v>613</v>
      </c>
      <c r="E327" s="5" t="s">
        <v>619</v>
      </c>
      <c r="F327" s="6">
        <v>24460</v>
      </c>
      <c r="G327" s="7">
        <v>146.03</v>
      </c>
      <c r="H327" s="8">
        <v>10</v>
      </c>
      <c r="I327" s="8">
        <v>7</v>
      </c>
      <c r="J327" s="8">
        <v>2019</v>
      </c>
    </row>
    <row r="328" spans="1:10">
      <c r="A328" s="4" t="s">
        <v>344</v>
      </c>
      <c r="B328" s="5" t="s">
        <v>605</v>
      </c>
      <c r="C328" s="5" t="s">
        <v>614</v>
      </c>
      <c r="D328" s="5" t="s">
        <v>613</v>
      </c>
      <c r="E328" s="5" t="s">
        <v>619</v>
      </c>
      <c r="F328" s="6">
        <v>24460</v>
      </c>
      <c r="G328" s="7">
        <v>146.03</v>
      </c>
      <c r="H328" s="8">
        <v>20</v>
      </c>
      <c r="I328" s="8">
        <v>9</v>
      </c>
      <c r="J328" s="8">
        <v>2019</v>
      </c>
    </row>
    <row r="329" spans="1:10">
      <c r="A329" s="4" t="s">
        <v>534</v>
      </c>
      <c r="B329" s="5" t="s">
        <v>598</v>
      </c>
      <c r="C329" s="5" t="s">
        <v>633</v>
      </c>
      <c r="D329" s="5" t="s">
        <v>613</v>
      </c>
      <c r="E329" s="5" t="s">
        <v>618</v>
      </c>
      <c r="F329" s="6">
        <v>24440</v>
      </c>
      <c r="G329" s="7">
        <v>372.4</v>
      </c>
      <c r="H329" s="8">
        <v>20</v>
      </c>
      <c r="I329" s="8">
        <v>10</v>
      </c>
      <c r="J329" s="8">
        <v>2019</v>
      </c>
    </row>
    <row r="330" spans="1:10">
      <c r="A330" s="4" t="s">
        <v>170</v>
      </c>
      <c r="B330" s="5" t="s">
        <v>600</v>
      </c>
      <c r="C330" s="5" t="s">
        <v>633</v>
      </c>
      <c r="D330" s="5" t="s">
        <v>613</v>
      </c>
      <c r="E330" s="5" t="s">
        <v>618</v>
      </c>
      <c r="F330" s="6">
        <v>24440</v>
      </c>
      <c r="G330" s="7">
        <v>222.4</v>
      </c>
      <c r="H330" s="8">
        <v>27</v>
      </c>
      <c r="I330" s="8">
        <v>7</v>
      </c>
      <c r="J330" s="8">
        <v>2019</v>
      </c>
    </row>
    <row r="331" spans="1:10">
      <c r="A331" s="4" t="s">
        <v>23</v>
      </c>
      <c r="B331" s="5" t="s">
        <v>597</v>
      </c>
      <c r="C331" s="5" t="s">
        <v>613</v>
      </c>
      <c r="D331" s="5" t="s">
        <v>633</v>
      </c>
      <c r="E331" s="5" t="s">
        <v>619</v>
      </c>
      <c r="F331" s="6">
        <v>24440</v>
      </c>
      <c r="G331" s="7">
        <v>122.2</v>
      </c>
      <c r="H331" s="8">
        <v>4</v>
      </c>
      <c r="I331" s="8">
        <v>7</v>
      </c>
      <c r="J331" s="8">
        <v>2019</v>
      </c>
    </row>
    <row r="332" spans="1:10">
      <c r="A332" s="4" t="s">
        <v>108</v>
      </c>
      <c r="B332" s="5" t="s">
        <v>598</v>
      </c>
      <c r="C332" s="5" t="s">
        <v>633</v>
      </c>
      <c r="D332" s="5" t="s">
        <v>613</v>
      </c>
      <c r="E332" s="5" t="s">
        <v>618</v>
      </c>
      <c r="F332" s="6">
        <v>24420</v>
      </c>
      <c r="G332" s="7">
        <v>222.22</v>
      </c>
      <c r="H332" s="8">
        <v>14</v>
      </c>
      <c r="I332" s="8">
        <v>7</v>
      </c>
      <c r="J332" s="8">
        <v>2019</v>
      </c>
    </row>
    <row r="333" spans="1:10">
      <c r="A333" s="4" t="s">
        <v>470</v>
      </c>
      <c r="B333" s="5" t="s">
        <v>604</v>
      </c>
      <c r="C333" s="5" t="s">
        <v>633</v>
      </c>
      <c r="D333" s="5" t="s">
        <v>613</v>
      </c>
      <c r="E333" s="5" t="s">
        <v>618</v>
      </c>
      <c r="F333" s="6">
        <v>24420</v>
      </c>
      <c r="G333" s="7">
        <v>222.22</v>
      </c>
      <c r="H333" s="8">
        <v>11</v>
      </c>
      <c r="I333" s="8">
        <v>10</v>
      </c>
      <c r="J333" s="8">
        <v>2019</v>
      </c>
    </row>
    <row r="334" spans="1:10">
      <c r="A334" s="4" t="s">
        <v>352</v>
      </c>
      <c r="B334" s="5" t="s">
        <v>605</v>
      </c>
      <c r="C334" s="5" t="s">
        <v>614</v>
      </c>
      <c r="D334" s="5" t="s">
        <v>613</v>
      </c>
      <c r="E334" s="5" t="s">
        <v>619</v>
      </c>
      <c r="F334" s="6">
        <v>24420</v>
      </c>
      <c r="G334" s="7">
        <v>116.63</v>
      </c>
      <c r="H334" s="8">
        <v>22</v>
      </c>
      <c r="I334" s="8">
        <v>9</v>
      </c>
      <c r="J334" s="8">
        <v>2019</v>
      </c>
    </row>
    <row r="335" spans="1:10">
      <c r="A335" s="4" t="s">
        <v>117</v>
      </c>
      <c r="B335" s="5" t="s">
        <v>598</v>
      </c>
      <c r="C335" s="5" t="s">
        <v>633</v>
      </c>
      <c r="D335" s="5" t="s">
        <v>613</v>
      </c>
      <c r="E335" s="5" t="s">
        <v>618</v>
      </c>
      <c r="F335" s="6">
        <v>24410</v>
      </c>
      <c r="G335" s="7">
        <v>222.13</v>
      </c>
      <c r="H335" s="8">
        <v>17</v>
      </c>
      <c r="I335" s="8">
        <v>7</v>
      </c>
      <c r="J335" s="8">
        <v>2019</v>
      </c>
    </row>
    <row r="336" spans="1:10">
      <c r="A336" s="4" t="s">
        <v>181</v>
      </c>
      <c r="B336" s="5" t="s">
        <v>599</v>
      </c>
      <c r="C336" s="5" t="s">
        <v>633</v>
      </c>
      <c r="D336" s="5" t="s">
        <v>613</v>
      </c>
      <c r="E336" s="5" t="s">
        <v>618</v>
      </c>
      <c r="F336" s="6">
        <v>24410</v>
      </c>
      <c r="G336" s="7">
        <v>222.13</v>
      </c>
      <c r="H336" s="8">
        <v>21</v>
      </c>
      <c r="I336" s="8">
        <v>8</v>
      </c>
      <c r="J336" s="8">
        <v>2019</v>
      </c>
    </row>
    <row r="337" spans="1:10">
      <c r="A337" s="4" t="s">
        <v>535</v>
      </c>
      <c r="B337" s="5" t="s">
        <v>598</v>
      </c>
      <c r="C337" s="5" t="s">
        <v>633</v>
      </c>
      <c r="D337" s="5" t="s">
        <v>613</v>
      </c>
      <c r="E337" s="5" t="s">
        <v>618</v>
      </c>
      <c r="F337" s="6">
        <v>24400</v>
      </c>
      <c r="G337" s="7">
        <v>372.04</v>
      </c>
      <c r="H337" s="8">
        <v>20</v>
      </c>
      <c r="I337" s="8">
        <v>10</v>
      </c>
      <c r="J337" s="8">
        <v>2019</v>
      </c>
    </row>
    <row r="338" spans="1:10">
      <c r="A338" s="4" t="s">
        <v>99</v>
      </c>
      <c r="B338" s="5" t="s">
        <v>598</v>
      </c>
      <c r="C338" s="5" t="s">
        <v>633</v>
      </c>
      <c r="D338" s="5" t="s">
        <v>613</v>
      </c>
      <c r="E338" s="5" t="s">
        <v>618</v>
      </c>
      <c r="F338" s="6">
        <v>24400</v>
      </c>
      <c r="G338" s="7">
        <v>222.04</v>
      </c>
      <c r="H338" s="8">
        <v>13</v>
      </c>
      <c r="I338" s="8">
        <v>7</v>
      </c>
      <c r="J338" s="8">
        <v>2019</v>
      </c>
    </row>
    <row r="339" spans="1:10">
      <c r="A339" s="4" t="s">
        <v>192</v>
      </c>
      <c r="B339" s="5" t="s">
        <v>598</v>
      </c>
      <c r="C339" s="5" t="s">
        <v>633</v>
      </c>
      <c r="D339" s="5" t="s">
        <v>613</v>
      </c>
      <c r="E339" s="5" t="s">
        <v>618</v>
      </c>
      <c r="F339" s="6">
        <v>24400</v>
      </c>
      <c r="G339" s="7">
        <v>222.04</v>
      </c>
      <c r="H339" s="8">
        <v>24</v>
      </c>
      <c r="I339" s="8">
        <v>8</v>
      </c>
      <c r="J339" s="8">
        <v>2019</v>
      </c>
    </row>
    <row r="340" spans="1:10">
      <c r="A340" s="4" t="s">
        <v>142</v>
      </c>
      <c r="B340" s="5" t="s">
        <v>604</v>
      </c>
      <c r="C340" s="5" t="s">
        <v>633</v>
      </c>
      <c r="D340" s="5" t="s">
        <v>613</v>
      </c>
      <c r="E340" s="5" t="s">
        <v>618</v>
      </c>
      <c r="F340" s="6">
        <v>24399</v>
      </c>
      <c r="G340" s="7">
        <v>222.03</v>
      </c>
      <c r="H340" s="8">
        <v>19</v>
      </c>
      <c r="I340" s="8">
        <v>7</v>
      </c>
      <c r="J340" s="8">
        <v>2019</v>
      </c>
    </row>
    <row r="341" spans="1:10">
      <c r="A341" s="4" t="s">
        <v>474</v>
      </c>
      <c r="B341" s="5" t="s">
        <v>599</v>
      </c>
      <c r="C341" s="5" t="s">
        <v>633</v>
      </c>
      <c r="D341" s="5" t="s">
        <v>613</v>
      </c>
      <c r="E341" s="5" t="s">
        <v>618</v>
      </c>
      <c r="F341" s="6">
        <v>24385</v>
      </c>
      <c r="G341" s="7">
        <v>221.9</v>
      </c>
      <c r="H341" s="8">
        <v>13</v>
      </c>
      <c r="I341" s="8">
        <v>10</v>
      </c>
      <c r="J341" s="8">
        <v>2019</v>
      </c>
    </row>
    <row r="342" spans="1:10">
      <c r="A342" s="4" t="s">
        <v>505</v>
      </c>
      <c r="B342" s="5" t="s">
        <v>598</v>
      </c>
      <c r="C342" s="5" t="s">
        <v>633</v>
      </c>
      <c r="D342" s="5" t="s">
        <v>613</v>
      </c>
      <c r="E342" s="5" t="s">
        <v>619</v>
      </c>
      <c r="F342" s="6">
        <v>24380</v>
      </c>
      <c r="G342" s="7">
        <v>221.86</v>
      </c>
      <c r="H342" s="8">
        <v>17</v>
      </c>
      <c r="I342" s="8">
        <v>10</v>
      </c>
      <c r="J342" s="8">
        <v>2019</v>
      </c>
    </row>
    <row r="343" spans="1:10">
      <c r="A343" s="4" t="s">
        <v>237</v>
      </c>
      <c r="B343" s="5" t="s">
        <v>600</v>
      </c>
      <c r="C343" s="5" t="s">
        <v>633</v>
      </c>
      <c r="D343" s="5" t="s">
        <v>613</v>
      </c>
      <c r="E343" s="5" t="s">
        <v>618</v>
      </c>
      <c r="F343" s="6">
        <v>24360</v>
      </c>
      <c r="G343" s="7">
        <v>221.68</v>
      </c>
      <c r="H343" s="8">
        <v>4</v>
      </c>
      <c r="I343" s="8">
        <v>9</v>
      </c>
      <c r="J343" s="8">
        <v>2019</v>
      </c>
    </row>
    <row r="344" spans="1:10">
      <c r="A344" s="4" t="s">
        <v>406</v>
      </c>
      <c r="B344" s="5" t="s">
        <v>600</v>
      </c>
      <c r="C344" s="5" t="s">
        <v>633</v>
      </c>
      <c r="D344" s="5" t="s">
        <v>613</v>
      </c>
      <c r="E344" s="5" t="s">
        <v>618</v>
      </c>
      <c r="F344" s="6">
        <v>24360</v>
      </c>
      <c r="G344" s="7">
        <v>221.68</v>
      </c>
      <c r="H344" s="8">
        <v>3</v>
      </c>
      <c r="I344" s="8">
        <v>10</v>
      </c>
      <c r="J344" s="8">
        <v>2019</v>
      </c>
    </row>
    <row r="345" spans="1:10">
      <c r="A345" s="4" t="s">
        <v>113</v>
      </c>
      <c r="B345" s="5" t="s">
        <v>598</v>
      </c>
      <c r="C345" s="5" t="s">
        <v>633</v>
      </c>
      <c r="D345" s="5" t="s">
        <v>613</v>
      </c>
      <c r="E345" s="5" t="s">
        <v>619</v>
      </c>
      <c r="F345" s="6">
        <v>24360</v>
      </c>
      <c r="G345" s="7">
        <v>221.68</v>
      </c>
      <c r="H345" s="8">
        <v>17</v>
      </c>
      <c r="I345" s="8">
        <v>7</v>
      </c>
      <c r="J345" s="8">
        <v>2019</v>
      </c>
    </row>
    <row r="346" spans="1:10">
      <c r="A346" s="4" t="s">
        <v>448</v>
      </c>
      <c r="B346" s="5" t="s">
        <v>601</v>
      </c>
      <c r="C346" s="5" t="s">
        <v>613</v>
      </c>
      <c r="D346" s="5" t="s">
        <v>614</v>
      </c>
      <c r="E346" s="5" t="s">
        <v>619</v>
      </c>
      <c r="F346" s="6">
        <v>24360</v>
      </c>
      <c r="G346" s="7">
        <v>145.43</v>
      </c>
      <c r="H346" s="8">
        <v>13</v>
      </c>
      <c r="I346" s="8">
        <v>10</v>
      </c>
      <c r="J346" s="8">
        <v>2019</v>
      </c>
    </row>
    <row r="347" spans="1:10">
      <c r="A347" s="4" t="s">
        <v>173</v>
      </c>
      <c r="B347" s="5" t="s">
        <v>598</v>
      </c>
      <c r="C347" s="5" t="s">
        <v>633</v>
      </c>
      <c r="D347" s="5" t="s">
        <v>613</v>
      </c>
      <c r="E347" s="5" t="s">
        <v>618</v>
      </c>
      <c r="F347" s="6">
        <v>24340</v>
      </c>
      <c r="G347" s="7">
        <v>221.49</v>
      </c>
      <c r="H347" s="8">
        <v>27</v>
      </c>
      <c r="I347" s="8">
        <v>7</v>
      </c>
      <c r="J347" s="8">
        <v>2019</v>
      </c>
    </row>
    <row r="348" spans="1:10">
      <c r="A348" s="4" t="s">
        <v>200</v>
      </c>
      <c r="B348" s="5" t="s">
        <v>600</v>
      </c>
      <c r="C348" s="5" t="s">
        <v>633</v>
      </c>
      <c r="D348" s="5" t="s">
        <v>613</v>
      </c>
      <c r="E348" s="5" t="s">
        <v>619</v>
      </c>
      <c r="F348" s="6">
        <v>24340</v>
      </c>
      <c r="G348" s="7">
        <v>221.49</v>
      </c>
      <c r="H348" s="8">
        <v>24</v>
      </c>
      <c r="I348" s="8">
        <v>8</v>
      </c>
      <c r="J348" s="8">
        <v>2019</v>
      </c>
    </row>
    <row r="349" spans="1:10">
      <c r="A349" s="4" t="s">
        <v>199</v>
      </c>
      <c r="B349" s="5" t="s">
        <v>600</v>
      </c>
      <c r="C349" s="5" t="s">
        <v>633</v>
      </c>
      <c r="D349" s="5" t="s">
        <v>613</v>
      </c>
      <c r="E349" s="5" t="s">
        <v>618</v>
      </c>
      <c r="F349" s="6">
        <v>24320</v>
      </c>
      <c r="G349" s="7">
        <v>221.31</v>
      </c>
      <c r="H349" s="8">
        <v>24</v>
      </c>
      <c r="I349" s="8">
        <v>8</v>
      </c>
      <c r="J349" s="8">
        <v>2019</v>
      </c>
    </row>
    <row r="350" spans="1:10">
      <c r="A350" s="4" t="s">
        <v>339</v>
      </c>
      <c r="B350" s="5" t="s">
        <v>598</v>
      </c>
      <c r="C350" s="5" t="s">
        <v>633</v>
      </c>
      <c r="D350" s="5" t="s">
        <v>613</v>
      </c>
      <c r="E350" s="5" t="s">
        <v>618</v>
      </c>
      <c r="F350" s="6">
        <v>24320</v>
      </c>
      <c r="G350" s="7">
        <v>221.31</v>
      </c>
      <c r="H350" s="8">
        <v>19</v>
      </c>
      <c r="I350" s="8">
        <v>9</v>
      </c>
      <c r="J350" s="8">
        <v>2019</v>
      </c>
    </row>
    <row r="351" spans="1:10">
      <c r="A351" s="4" t="s">
        <v>450</v>
      </c>
      <c r="B351" s="5" t="s">
        <v>603</v>
      </c>
      <c r="C351" s="5" t="s">
        <v>633</v>
      </c>
      <c r="D351" s="5" t="s">
        <v>613</v>
      </c>
      <c r="E351" s="5" t="s">
        <v>619</v>
      </c>
      <c r="F351" s="6">
        <v>24320</v>
      </c>
      <c r="G351" s="7">
        <v>221.31</v>
      </c>
      <c r="H351" s="8">
        <v>10</v>
      </c>
      <c r="I351" s="8">
        <v>10</v>
      </c>
      <c r="J351" s="8">
        <v>2019</v>
      </c>
    </row>
    <row r="352" spans="1:10">
      <c r="A352" s="4" t="s">
        <v>331</v>
      </c>
      <c r="B352" s="5" t="s">
        <v>604</v>
      </c>
      <c r="C352" s="5" t="s">
        <v>633</v>
      </c>
      <c r="D352" s="5" t="s">
        <v>613</v>
      </c>
      <c r="E352" s="5" t="s">
        <v>618</v>
      </c>
      <c r="F352" s="6">
        <v>24300</v>
      </c>
      <c r="G352" s="7">
        <v>237.87</v>
      </c>
      <c r="H352" s="8">
        <v>18</v>
      </c>
      <c r="I352" s="8">
        <v>9</v>
      </c>
      <c r="J352" s="8">
        <v>2019</v>
      </c>
    </row>
    <row r="353" spans="1:10">
      <c r="A353" s="4" t="s">
        <v>479</v>
      </c>
      <c r="B353" s="5" t="s">
        <v>598</v>
      </c>
      <c r="C353" s="5" t="s">
        <v>633</v>
      </c>
      <c r="D353" s="5" t="s">
        <v>613</v>
      </c>
      <c r="E353" s="5" t="s">
        <v>618</v>
      </c>
      <c r="F353" s="6">
        <v>24300</v>
      </c>
      <c r="G353" s="7">
        <v>221.13</v>
      </c>
      <c r="H353" s="8">
        <v>13</v>
      </c>
      <c r="I353" s="8">
        <v>10</v>
      </c>
      <c r="J353" s="8">
        <v>2019</v>
      </c>
    </row>
    <row r="354" spans="1:10">
      <c r="A354" s="4" t="s">
        <v>6</v>
      </c>
      <c r="B354" s="5" t="s">
        <v>598</v>
      </c>
      <c r="C354" s="5" t="s">
        <v>633</v>
      </c>
      <c r="D354" s="5" t="s">
        <v>613</v>
      </c>
      <c r="E354" s="5" t="s">
        <v>618</v>
      </c>
      <c r="F354" s="6">
        <v>24280</v>
      </c>
      <c r="G354" s="7">
        <v>220.95</v>
      </c>
      <c r="H354" s="8">
        <v>3</v>
      </c>
      <c r="I354" s="8">
        <v>7</v>
      </c>
      <c r="J354" s="8">
        <v>2019</v>
      </c>
    </row>
    <row r="355" spans="1:10">
      <c r="A355" s="4" t="s">
        <v>184</v>
      </c>
      <c r="B355" s="5" t="s">
        <v>600</v>
      </c>
      <c r="C355" s="5" t="s">
        <v>633</v>
      </c>
      <c r="D355" s="5" t="s">
        <v>613</v>
      </c>
      <c r="E355" s="5" t="s">
        <v>618</v>
      </c>
      <c r="F355" s="6">
        <v>24268</v>
      </c>
      <c r="G355" s="7">
        <v>220.84</v>
      </c>
      <c r="H355" s="8">
        <v>21</v>
      </c>
      <c r="I355" s="8">
        <v>8</v>
      </c>
      <c r="J355" s="8">
        <v>2019</v>
      </c>
    </row>
    <row r="356" spans="1:10">
      <c r="A356" s="4" t="s">
        <v>333</v>
      </c>
      <c r="B356" s="5" t="s">
        <v>598</v>
      </c>
      <c r="C356" s="5" t="s">
        <v>633</v>
      </c>
      <c r="D356" s="5" t="s">
        <v>613</v>
      </c>
      <c r="E356" s="5" t="s">
        <v>618</v>
      </c>
      <c r="F356" s="6">
        <v>24260</v>
      </c>
      <c r="G356" s="7">
        <v>220.77</v>
      </c>
      <c r="H356" s="8">
        <v>19</v>
      </c>
      <c r="I356" s="8">
        <v>9</v>
      </c>
      <c r="J356" s="8">
        <v>2019</v>
      </c>
    </row>
    <row r="357" spans="1:10">
      <c r="A357" s="4" t="s">
        <v>340</v>
      </c>
      <c r="B357" s="5" t="s">
        <v>600</v>
      </c>
      <c r="C357" s="5" t="s">
        <v>633</v>
      </c>
      <c r="D357" s="5" t="s">
        <v>613</v>
      </c>
      <c r="E357" s="5" t="s">
        <v>618</v>
      </c>
      <c r="F357" s="6">
        <v>24260</v>
      </c>
      <c r="G357" s="7">
        <v>220.77</v>
      </c>
      <c r="H357" s="8">
        <v>19</v>
      </c>
      <c r="I357" s="8">
        <v>9</v>
      </c>
      <c r="J357" s="8">
        <v>2019</v>
      </c>
    </row>
    <row r="358" spans="1:10">
      <c r="A358" s="4" t="s">
        <v>288</v>
      </c>
      <c r="B358" s="5" t="s">
        <v>598</v>
      </c>
      <c r="C358" s="5" t="s">
        <v>633</v>
      </c>
      <c r="D358" s="5" t="s">
        <v>613</v>
      </c>
      <c r="E358" s="5" t="s">
        <v>619</v>
      </c>
      <c r="F358" s="6">
        <v>24260</v>
      </c>
      <c r="G358" s="7">
        <v>220.77</v>
      </c>
      <c r="H358" s="8">
        <v>12</v>
      </c>
      <c r="I358" s="8">
        <v>9</v>
      </c>
      <c r="J358" s="8">
        <v>2019</v>
      </c>
    </row>
    <row r="359" spans="1:10">
      <c r="A359" s="4" t="s">
        <v>369</v>
      </c>
      <c r="B359" s="5" t="s">
        <v>598</v>
      </c>
      <c r="C359" s="5" t="s">
        <v>633</v>
      </c>
      <c r="D359" s="5" t="s">
        <v>613</v>
      </c>
      <c r="E359" s="5" t="s">
        <v>618</v>
      </c>
      <c r="F359" s="6">
        <v>24255</v>
      </c>
      <c r="G359" s="7">
        <v>220.72</v>
      </c>
      <c r="H359" s="8">
        <v>26</v>
      </c>
      <c r="I359" s="8">
        <v>9</v>
      </c>
      <c r="J359" s="8">
        <v>2019</v>
      </c>
    </row>
    <row r="360" spans="1:10">
      <c r="A360" s="4" t="s">
        <v>543</v>
      </c>
      <c r="B360" s="5" t="s">
        <v>598</v>
      </c>
      <c r="C360" s="5" t="s">
        <v>633</v>
      </c>
      <c r="D360" s="5" t="s">
        <v>613</v>
      </c>
      <c r="E360" s="5" t="s">
        <v>618</v>
      </c>
      <c r="F360" s="6">
        <v>24240</v>
      </c>
      <c r="G360" s="7">
        <v>220.58</v>
      </c>
      <c r="H360" s="8">
        <v>23</v>
      </c>
      <c r="I360" s="8">
        <v>10</v>
      </c>
      <c r="J360" s="8">
        <v>2019</v>
      </c>
    </row>
    <row r="361" spans="1:10">
      <c r="A361" s="4" t="s">
        <v>257</v>
      </c>
      <c r="B361" s="5" t="s">
        <v>604</v>
      </c>
      <c r="C361" s="5" t="s">
        <v>633</v>
      </c>
      <c r="D361" s="5" t="s">
        <v>613</v>
      </c>
      <c r="E361" s="5" t="s">
        <v>618</v>
      </c>
      <c r="F361" s="6">
        <v>24230</v>
      </c>
      <c r="G361" s="7">
        <v>220.49</v>
      </c>
      <c r="H361" s="8">
        <v>7</v>
      </c>
      <c r="I361" s="8">
        <v>9</v>
      </c>
      <c r="J361" s="8">
        <v>2019</v>
      </c>
    </row>
    <row r="362" spans="1:10">
      <c r="A362" s="4" t="s">
        <v>238</v>
      </c>
      <c r="B362" s="5" t="s">
        <v>598</v>
      </c>
      <c r="C362" s="5" t="s">
        <v>633</v>
      </c>
      <c r="D362" s="5" t="s">
        <v>613</v>
      </c>
      <c r="E362" s="5" t="s">
        <v>619</v>
      </c>
      <c r="F362" s="6">
        <v>24220</v>
      </c>
      <c r="G362" s="7">
        <v>220.4</v>
      </c>
      <c r="H362" s="8">
        <v>4</v>
      </c>
      <c r="I362" s="8">
        <v>9</v>
      </c>
      <c r="J362" s="8">
        <v>2019</v>
      </c>
    </row>
    <row r="363" spans="1:10">
      <c r="A363" s="4" t="s">
        <v>432</v>
      </c>
      <c r="B363" s="5" t="s">
        <v>607</v>
      </c>
      <c r="C363" s="5" t="s">
        <v>614</v>
      </c>
      <c r="D363" s="5" t="s">
        <v>613</v>
      </c>
      <c r="E363" s="5" t="s">
        <v>619</v>
      </c>
      <c r="F363" s="6">
        <v>24220</v>
      </c>
      <c r="G363" s="7">
        <v>144.59</v>
      </c>
      <c r="H363" s="8">
        <v>6</v>
      </c>
      <c r="I363" s="8">
        <v>10</v>
      </c>
      <c r="J363" s="8">
        <v>2019</v>
      </c>
    </row>
    <row r="364" spans="1:10">
      <c r="A364" s="4" t="s">
        <v>466</v>
      </c>
      <c r="B364" s="5" t="s">
        <v>605</v>
      </c>
      <c r="C364" s="5" t="s">
        <v>614</v>
      </c>
      <c r="D364" s="5" t="s">
        <v>613</v>
      </c>
      <c r="E364" s="5" t="s">
        <v>619</v>
      </c>
      <c r="F364" s="6">
        <v>24220</v>
      </c>
      <c r="G364" s="7">
        <v>115.77</v>
      </c>
      <c r="H364" s="8">
        <v>11</v>
      </c>
      <c r="I364" s="8">
        <v>10</v>
      </c>
      <c r="J364" s="8">
        <v>2019</v>
      </c>
    </row>
    <row r="365" spans="1:10">
      <c r="A365" s="4" t="s">
        <v>31</v>
      </c>
      <c r="B365" s="5" t="s">
        <v>599</v>
      </c>
      <c r="C365" s="5" t="s">
        <v>633</v>
      </c>
      <c r="D365" s="5" t="s">
        <v>613</v>
      </c>
      <c r="E365" s="5" t="s">
        <v>618</v>
      </c>
      <c r="F365" s="6">
        <v>24200</v>
      </c>
      <c r="G365" s="7">
        <v>220.22</v>
      </c>
      <c r="H365" s="8">
        <v>4</v>
      </c>
      <c r="I365" s="8">
        <v>7</v>
      </c>
      <c r="J365" s="8">
        <v>2019</v>
      </c>
    </row>
    <row r="366" spans="1:10">
      <c r="A366" s="4" t="s">
        <v>388</v>
      </c>
      <c r="B366" s="5" t="s">
        <v>600</v>
      </c>
      <c r="C366" s="5" t="s">
        <v>633</v>
      </c>
      <c r="D366" s="5" t="s">
        <v>613</v>
      </c>
      <c r="E366" s="5" t="s">
        <v>618</v>
      </c>
      <c r="F366" s="6">
        <v>24200</v>
      </c>
      <c r="G366" s="7">
        <v>220.22</v>
      </c>
      <c r="H366" s="8">
        <v>28</v>
      </c>
      <c r="I366" s="8">
        <v>9</v>
      </c>
      <c r="J366" s="8">
        <v>2019</v>
      </c>
    </row>
    <row r="367" spans="1:10">
      <c r="A367" s="4" t="s">
        <v>177</v>
      </c>
      <c r="B367" s="5" t="s">
        <v>600</v>
      </c>
      <c r="C367" s="5" t="s">
        <v>633</v>
      </c>
      <c r="D367" s="5" t="s">
        <v>613</v>
      </c>
      <c r="E367" s="5" t="s">
        <v>618</v>
      </c>
      <c r="F367" s="6">
        <v>24180</v>
      </c>
      <c r="G367" s="7">
        <v>220.04</v>
      </c>
      <c r="H367" s="8">
        <v>21</v>
      </c>
      <c r="I367" s="8">
        <v>8</v>
      </c>
      <c r="J367" s="8">
        <v>2019</v>
      </c>
    </row>
    <row r="368" spans="1:10">
      <c r="A368" s="4" t="s">
        <v>594</v>
      </c>
      <c r="B368" s="5" t="s">
        <v>598</v>
      </c>
      <c r="C368" s="5" t="s">
        <v>633</v>
      </c>
      <c r="D368" s="5" t="s">
        <v>613</v>
      </c>
      <c r="E368" s="5" t="s">
        <v>619</v>
      </c>
      <c r="F368" s="6">
        <v>24180</v>
      </c>
      <c r="G368" s="7">
        <v>220.04</v>
      </c>
      <c r="H368" s="8">
        <v>31</v>
      </c>
      <c r="I368" s="8">
        <v>10</v>
      </c>
      <c r="J368" s="8">
        <v>2019</v>
      </c>
    </row>
    <row r="369" spans="1:10">
      <c r="A369" s="4" t="s">
        <v>141</v>
      </c>
      <c r="B369" s="5" t="s">
        <v>599</v>
      </c>
      <c r="C369" s="5" t="s">
        <v>633</v>
      </c>
      <c r="D369" s="5" t="s">
        <v>613</v>
      </c>
      <c r="E369" s="5" t="s">
        <v>619</v>
      </c>
      <c r="F369" s="6">
        <v>24166</v>
      </c>
      <c r="G369" s="7">
        <v>219.91</v>
      </c>
      <c r="H369" s="8">
        <v>19</v>
      </c>
      <c r="I369" s="8">
        <v>7</v>
      </c>
      <c r="J369" s="8">
        <v>2019</v>
      </c>
    </row>
    <row r="370" spans="1:10">
      <c r="A370" s="4" t="s">
        <v>168</v>
      </c>
      <c r="B370" s="5" t="s">
        <v>600</v>
      </c>
      <c r="C370" s="5" t="s">
        <v>633</v>
      </c>
      <c r="D370" s="5" t="s">
        <v>613</v>
      </c>
      <c r="E370" s="5" t="s">
        <v>618</v>
      </c>
      <c r="F370" s="6">
        <v>24160</v>
      </c>
      <c r="G370" s="7">
        <v>219.86</v>
      </c>
      <c r="H370" s="8">
        <v>27</v>
      </c>
      <c r="I370" s="8">
        <v>7</v>
      </c>
      <c r="J370" s="8">
        <v>2019</v>
      </c>
    </row>
    <row r="371" spans="1:10">
      <c r="A371" s="4" t="s">
        <v>480</v>
      </c>
      <c r="B371" s="5" t="s">
        <v>598</v>
      </c>
      <c r="C371" s="5" t="s">
        <v>633</v>
      </c>
      <c r="D371" s="5" t="s">
        <v>613</v>
      </c>
      <c r="E371" s="5" t="s">
        <v>618</v>
      </c>
      <c r="F371" s="6">
        <v>24160</v>
      </c>
      <c r="G371" s="7">
        <v>219.86</v>
      </c>
      <c r="H371" s="8">
        <v>13</v>
      </c>
      <c r="I371" s="8">
        <v>10</v>
      </c>
      <c r="J371" s="8">
        <v>2019</v>
      </c>
    </row>
    <row r="372" spans="1:10">
      <c r="A372" s="4" t="s">
        <v>462</v>
      </c>
      <c r="B372" s="5" t="s">
        <v>600</v>
      </c>
      <c r="C372" s="5" t="s">
        <v>633</v>
      </c>
      <c r="D372" s="5" t="s">
        <v>613</v>
      </c>
      <c r="E372" s="5" t="s">
        <v>619</v>
      </c>
      <c r="F372" s="6">
        <v>24160</v>
      </c>
      <c r="G372" s="7">
        <v>219.86</v>
      </c>
      <c r="H372" s="8">
        <v>10</v>
      </c>
      <c r="I372" s="8">
        <v>10</v>
      </c>
      <c r="J372" s="8">
        <v>2019</v>
      </c>
    </row>
    <row r="373" spans="1:10">
      <c r="A373" s="4" t="s">
        <v>514</v>
      </c>
      <c r="B373" s="5" t="s">
        <v>602</v>
      </c>
      <c r="C373" s="5" t="s">
        <v>613</v>
      </c>
      <c r="D373" s="5" t="s">
        <v>614</v>
      </c>
      <c r="E373" s="5" t="s">
        <v>619</v>
      </c>
      <c r="F373" s="6">
        <v>24160</v>
      </c>
      <c r="G373" s="7">
        <v>115.48</v>
      </c>
      <c r="H373" s="8">
        <v>18</v>
      </c>
      <c r="I373" s="8">
        <v>10</v>
      </c>
      <c r="J373" s="8">
        <v>2019</v>
      </c>
    </row>
    <row r="374" spans="1:10">
      <c r="A374" s="4" t="s">
        <v>65</v>
      </c>
      <c r="B374" s="5" t="s">
        <v>599</v>
      </c>
      <c r="C374" s="5" t="s">
        <v>633</v>
      </c>
      <c r="D374" s="5" t="s">
        <v>613</v>
      </c>
      <c r="E374" s="5" t="s">
        <v>618</v>
      </c>
      <c r="F374" s="6">
        <v>24145</v>
      </c>
      <c r="G374" s="7">
        <v>219.72</v>
      </c>
      <c r="H374" s="8">
        <v>10</v>
      </c>
      <c r="I374" s="8">
        <v>7</v>
      </c>
      <c r="J374" s="8">
        <v>2019</v>
      </c>
    </row>
    <row r="375" spans="1:10">
      <c r="A375" s="4" t="s">
        <v>392</v>
      </c>
      <c r="B375" s="5" t="s">
        <v>604</v>
      </c>
      <c r="C375" s="5" t="s">
        <v>633</v>
      </c>
      <c r="D375" s="5" t="s">
        <v>613</v>
      </c>
      <c r="E375" s="5" t="s">
        <v>618</v>
      </c>
      <c r="F375" s="6">
        <v>24140</v>
      </c>
      <c r="G375" s="7">
        <v>219.67</v>
      </c>
      <c r="H375" s="8">
        <v>28</v>
      </c>
      <c r="I375" s="8">
        <v>9</v>
      </c>
      <c r="J375" s="8">
        <v>2019</v>
      </c>
    </row>
    <row r="376" spans="1:10">
      <c r="A376" s="4" t="s">
        <v>532</v>
      </c>
      <c r="B376" s="5" t="s">
        <v>599</v>
      </c>
      <c r="C376" s="5" t="s">
        <v>633</v>
      </c>
      <c r="D376" s="5" t="s">
        <v>613</v>
      </c>
      <c r="E376" s="5" t="s">
        <v>618</v>
      </c>
      <c r="F376" s="6">
        <v>24140</v>
      </c>
      <c r="G376" s="7">
        <v>219.67</v>
      </c>
      <c r="H376" s="8">
        <v>20</v>
      </c>
      <c r="I376" s="8">
        <v>10</v>
      </c>
      <c r="J376" s="8">
        <v>2019</v>
      </c>
    </row>
    <row r="377" spans="1:10">
      <c r="A377" s="4" t="s">
        <v>416</v>
      </c>
      <c r="B377" s="5" t="s">
        <v>598</v>
      </c>
      <c r="C377" s="5" t="s">
        <v>633</v>
      </c>
      <c r="D377" s="5" t="s">
        <v>613</v>
      </c>
      <c r="E377" s="5" t="s">
        <v>618</v>
      </c>
      <c r="F377" s="6">
        <v>24140</v>
      </c>
      <c r="G377" s="7">
        <v>219.67</v>
      </c>
      <c r="H377" s="8">
        <v>23</v>
      </c>
      <c r="I377" s="8">
        <v>10</v>
      </c>
      <c r="J377" s="8">
        <v>2019</v>
      </c>
    </row>
    <row r="378" spans="1:10">
      <c r="A378" s="4" t="s">
        <v>574</v>
      </c>
      <c r="B378" s="5" t="s">
        <v>599</v>
      </c>
      <c r="C378" s="5" t="s">
        <v>633</v>
      </c>
      <c r="D378" s="5" t="s">
        <v>613</v>
      </c>
      <c r="E378" s="5" t="s">
        <v>618</v>
      </c>
      <c r="F378" s="6">
        <v>24140</v>
      </c>
      <c r="G378" s="7">
        <v>219.67</v>
      </c>
      <c r="H378" s="8">
        <v>27</v>
      </c>
      <c r="I378" s="8">
        <v>10</v>
      </c>
      <c r="J378" s="8">
        <v>2019</v>
      </c>
    </row>
    <row r="379" spans="1:10">
      <c r="A379" s="4" t="s">
        <v>133</v>
      </c>
      <c r="B379" s="5" t="s">
        <v>597</v>
      </c>
      <c r="C379" s="5" t="s">
        <v>613</v>
      </c>
      <c r="D379" s="5" t="s">
        <v>633</v>
      </c>
      <c r="E379" s="5" t="s">
        <v>619</v>
      </c>
      <c r="F379" s="6">
        <v>24120</v>
      </c>
      <c r="G379" s="7">
        <v>120.6</v>
      </c>
      <c r="H379" s="8">
        <v>19</v>
      </c>
      <c r="I379" s="8">
        <v>7</v>
      </c>
      <c r="J379" s="8">
        <v>2019</v>
      </c>
    </row>
    <row r="380" spans="1:10">
      <c r="A380" s="4" t="s">
        <v>79</v>
      </c>
      <c r="B380" s="5" t="s">
        <v>597</v>
      </c>
      <c r="C380" s="5" t="s">
        <v>633</v>
      </c>
      <c r="D380" s="5" t="s">
        <v>613</v>
      </c>
      <c r="E380" s="5" t="s">
        <v>618</v>
      </c>
      <c r="F380" s="6">
        <v>24107</v>
      </c>
      <c r="G380" s="7">
        <v>210.94</v>
      </c>
      <c r="H380" s="8">
        <v>11</v>
      </c>
      <c r="I380" s="8">
        <v>7</v>
      </c>
      <c r="J380" s="8">
        <v>2019</v>
      </c>
    </row>
    <row r="381" spans="1:10">
      <c r="A381" s="4" t="s">
        <v>102</v>
      </c>
      <c r="B381" s="5" t="s">
        <v>598</v>
      </c>
      <c r="C381" s="5" t="s">
        <v>633</v>
      </c>
      <c r="D381" s="5" t="s">
        <v>613</v>
      </c>
      <c r="E381" s="5" t="s">
        <v>619</v>
      </c>
      <c r="F381" s="6">
        <v>24100</v>
      </c>
      <c r="G381" s="7">
        <v>219.31</v>
      </c>
      <c r="H381" s="8">
        <v>14</v>
      </c>
      <c r="I381" s="8">
        <v>7</v>
      </c>
      <c r="J381" s="8">
        <v>2019</v>
      </c>
    </row>
    <row r="382" spans="1:10">
      <c r="A382" s="4" t="s">
        <v>100</v>
      </c>
      <c r="B382" s="5" t="s">
        <v>598</v>
      </c>
      <c r="C382" s="5" t="s">
        <v>633</v>
      </c>
      <c r="D382" s="5" t="s">
        <v>613</v>
      </c>
      <c r="E382" s="5" t="s">
        <v>618</v>
      </c>
      <c r="F382" s="6">
        <v>24080</v>
      </c>
      <c r="G382" s="7">
        <v>219.13</v>
      </c>
      <c r="H382" s="8">
        <v>13</v>
      </c>
      <c r="I382" s="8">
        <v>7</v>
      </c>
      <c r="J382" s="8">
        <v>2019</v>
      </c>
    </row>
    <row r="383" spans="1:10">
      <c r="A383" s="4" t="s">
        <v>183</v>
      </c>
      <c r="B383" s="5" t="s">
        <v>599</v>
      </c>
      <c r="C383" s="5" t="s">
        <v>633</v>
      </c>
      <c r="D383" s="5" t="s">
        <v>613</v>
      </c>
      <c r="E383" s="5" t="s">
        <v>618</v>
      </c>
      <c r="F383" s="6">
        <v>24080</v>
      </c>
      <c r="G383" s="7">
        <v>219.13</v>
      </c>
      <c r="H383" s="8">
        <v>21</v>
      </c>
      <c r="I383" s="8">
        <v>8</v>
      </c>
      <c r="J383" s="8">
        <v>2019</v>
      </c>
    </row>
    <row r="384" spans="1:10">
      <c r="A384" s="4" t="s">
        <v>533</v>
      </c>
      <c r="B384" s="5" t="s">
        <v>604</v>
      </c>
      <c r="C384" s="5" t="s">
        <v>633</v>
      </c>
      <c r="D384" s="5" t="s">
        <v>613</v>
      </c>
      <c r="E384" s="5" t="s">
        <v>618</v>
      </c>
      <c r="F384" s="6">
        <v>24080</v>
      </c>
      <c r="G384" s="7">
        <v>219.13</v>
      </c>
      <c r="H384" s="8">
        <v>20</v>
      </c>
      <c r="I384" s="8">
        <v>10</v>
      </c>
      <c r="J384" s="8">
        <v>2019</v>
      </c>
    </row>
    <row r="385" spans="1:10">
      <c r="A385" s="4" t="s">
        <v>573</v>
      </c>
      <c r="B385" s="5" t="s">
        <v>599</v>
      </c>
      <c r="C385" s="5" t="s">
        <v>633</v>
      </c>
      <c r="D385" s="5" t="s">
        <v>613</v>
      </c>
      <c r="E385" s="5" t="s">
        <v>618</v>
      </c>
      <c r="F385" s="6">
        <v>24080</v>
      </c>
      <c r="G385" s="7">
        <v>219.13</v>
      </c>
      <c r="H385" s="8">
        <v>27</v>
      </c>
      <c r="I385" s="8">
        <v>10</v>
      </c>
      <c r="J385" s="8">
        <v>2019</v>
      </c>
    </row>
    <row r="386" spans="1:10">
      <c r="A386" s="4" t="s">
        <v>33</v>
      </c>
      <c r="B386" s="5" t="s">
        <v>600</v>
      </c>
      <c r="C386" s="5" t="s">
        <v>633</v>
      </c>
      <c r="D386" s="5" t="s">
        <v>613</v>
      </c>
      <c r="E386" s="5" t="s">
        <v>618</v>
      </c>
      <c r="F386" s="6">
        <v>24060</v>
      </c>
      <c r="G386" s="7">
        <v>218.95</v>
      </c>
      <c r="H386" s="8">
        <v>4</v>
      </c>
      <c r="I386" s="8">
        <v>7</v>
      </c>
      <c r="J386" s="8">
        <v>2019</v>
      </c>
    </row>
    <row r="387" spans="1:10">
      <c r="A387" s="4" t="s">
        <v>515</v>
      </c>
      <c r="B387" s="5" t="s">
        <v>603</v>
      </c>
      <c r="C387" s="5" t="s">
        <v>633</v>
      </c>
      <c r="D387" s="5" t="s">
        <v>613</v>
      </c>
      <c r="E387" s="5" t="s">
        <v>619</v>
      </c>
      <c r="F387" s="6">
        <v>24060</v>
      </c>
      <c r="G387" s="7">
        <v>218.95</v>
      </c>
      <c r="H387" s="8">
        <v>18</v>
      </c>
      <c r="I387" s="8">
        <v>10</v>
      </c>
      <c r="J387" s="8">
        <v>2019</v>
      </c>
    </row>
    <row r="388" spans="1:10">
      <c r="A388" s="4" t="s">
        <v>590</v>
      </c>
      <c r="B388" s="5" t="s">
        <v>602</v>
      </c>
      <c r="C388" s="5" t="s">
        <v>614</v>
      </c>
      <c r="D388" s="5" t="s">
        <v>613</v>
      </c>
      <c r="E388" s="5" t="s">
        <v>619</v>
      </c>
      <c r="F388" s="6">
        <v>24060</v>
      </c>
      <c r="G388" s="7">
        <v>143.63999999999999</v>
      </c>
      <c r="H388" s="8">
        <v>31</v>
      </c>
      <c r="I388" s="8">
        <v>10</v>
      </c>
      <c r="J388" s="8">
        <v>2019</v>
      </c>
    </row>
    <row r="389" spans="1:10">
      <c r="A389" s="4" t="s">
        <v>258</v>
      </c>
      <c r="B389" s="5" t="s">
        <v>598</v>
      </c>
      <c r="C389" s="5" t="s">
        <v>633</v>
      </c>
      <c r="D389" s="5" t="s">
        <v>613</v>
      </c>
      <c r="E389" s="5" t="s">
        <v>619</v>
      </c>
      <c r="F389" s="6">
        <v>24052</v>
      </c>
      <c r="G389" s="7">
        <v>218.87</v>
      </c>
      <c r="H389" s="8">
        <v>7</v>
      </c>
      <c r="I389" s="8">
        <v>9</v>
      </c>
      <c r="J389" s="8">
        <v>2019</v>
      </c>
    </row>
    <row r="390" spans="1:10">
      <c r="A390" s="4" t="s">
        <v>438</v>
      </c>
      <c r="B390" s="5" t="s">
        <v>611</v>
      </c>
      <c r="C390" s="5" t="s">
        <v>613</v>
      </c>
      <c r="D390" s="5" t="s">
        <v>614</v>
      </c>
      <c r="E390" s="5" t="s">
        <v>619</v>
      </c>
      <c r="F390" s="6">
        <v>24042</v>
      </c>
      <c r="G390" s="7">
        <v>143.53</v>
      </c>
      <c r="H390" s="8">
        <v>9</v>
      </c>
      <c r="I390" s="8">
        <v>10</v>
      </c>
      <c r="J390" s="8">
        <v>2019</v>
      </c>
    </row>
    <row r="391" spans="1:10">
      <c r="A391" s="4" t="s">
        <v>444</v>
      </c>
      <c r="B391" s="5" t="s">
        <v>601</v>
      </c>
      <c r="C391" s="5" t="s">
        <v>613</v>
      </c>
      <c r="D391" s="5" t="s">
        <v>614</v>
      </c>
      <c r="E391" s="5" t="s">
        <v>619</v>
      </c>
      <c r="F391" s="6">
        <v>24021</v>
      </c>
      <c r="G391" s="7">
        <v>143.41</v>
      </c>
      <c r="H391" s="8">
        <v>9</v>
      </c>
      <c r="I391" s="8">
        <v>10</v>
      </c>
      <c r="J391" s="8">
        <v>2019</v>
      </c>
    </row>
    <row r="392" spans="1:10">
      <c r="A392" s="4" t="s">
        <v>366</v>
      </c>
      <c r="B392" s="5" t="s">
        <v>598</v>
      </c>
      <c r="C392" s="5" t="s">
        <v>633</v>
      </c>
      <c r="D392" s="5" t="s">
        <v>613</v>
      </c>
      <c r="E392" s="5" t="s">
        <v>618</v>
      </c>
      <c r="F392" s="6">
        <v>24020</v>
      </c>
      <c r="G392" s="7">
        <v>218.58</v>
      </c>
      <c r="H392" s="8">
        <v>25</v>
      </c>
      <c r="I392" s="8">
        <v>9</v>
      </c>
      <c r="J392" s="8">
        <v>2019</v>
      </c>
    </row>
    <row r="393" spans="1:10">
      <c r="A393" s="4" t="s">
        <v>553</v>
      </c>
      <c r="B393" s="5" t="s">
        <v>600</v>
      </c>
      <c r="C393" s="5" t="s">
        <v>633</v>
      </c>
      <c r="D393" s="5" t="s">
        <v>613</v>
      </c>
      <c r="E393" s="5" t="s">
        <v>618</v>
      </c>
      <c r="F393" s="6">
        <v>24020</v>
      </c>
      <c r="G393" s="7">
        <v>218.58</v>
      </c>
      <c r="H393" s="8">
        <v>24</v>
      </c>
      <c r="I393" s="8">
        <v>10</v>
      </c>
      <c r="J393" s="8">
        <v>2019</v>
      </c>
    </row>
    <row r="394" spans="1:10">
      <c r="A394" s="4" t="s">
        <v>132</v>
      </c>
      <c r="B394" s="5" t="s">
        <v>597</v>
      </c>
      <c r="C394" s="5" t="s">
        <v>613</v>
      </c>
      <c r="D394" s="5" t="s">
        <v>633</v>
      </c>
      <c r="E394" s="5" t="s">
        <v>619</v>
      </c>
      <c r="F394" s="6">
        <v>24020</v>
      </c>
      <c r="G394" s="7">
        <v>120.1</v>
      </c>
      <c r="H394" s="8">
        <v>19</v>
      </c>
      <c r="I394" s="8">
        <v>7</v>
      </c>
      <c r="J394" s="8">
        <v>2019</v>
      </c>
    </row>
    <row r="395" spans="1:10">
      <c r="A395" s="4" t="s">
        <v>439</v>
      </c>
      <c r="B395" s="5" t="s">
        <v>606</v>
      </c>
      <c r="C395" s="5" t="s">
        <v>613</v>
      </c>
      <c r="D395" s="5" t="s">
        <v>614</v>
      </c>
      <c r="E395" s="5" t="s">
        <v>619</v>
      </c>
      <c r="F395" s="6">
        <v>24006</v>
      </c>
      <c r="G395" s="7">
        <v>143.32</v>
      </c>
      <c r="H395" s="8">
        <v>9</v>
      </c>
      <c r="I395" s="8">
        <v>10</v>
      </c>
      <c r="J395" s="8">
        <v>2019</v>
      </c>
    </row>
    <row r="396" spans="1:10">
      <c r="A396" s="4" t="s">
        <v>430</v>
      </c>
      <c r="B396" s="5" t="s">
        <v>604</v>
      </c>
      <c r="C396" s="5" t="s">
        <v>633</v>
      </c>
      <c r="D396" s="5" t="s">
        <v>613</v>
      </c>
      <c r="E396" s="5" t="s">
        <v>618</v>
      </c>
      <c r="F396" s="6">
        <v>24000</v>
      </c>
      <c r="G396" s="7">
        <v>218.4</v>
      </c>
      <c r="H396" s="8">
        <v>6</v>
      </c>
      <c r="I396" s="8">
        <v>10</v>
      </c>
      <c r="J396" s="8">
        <v>2019</v>
      </c>
    </row>
    <row r="397" spans="1:10">
      <c r="A397" s="4" t="s">
        <v>577</v>
      </c>
      <c r="B397" s="5" t="s">
        <v>605</v>
      </c>
      <c r="C397" s="5" t="s">
        <v>613</v>
      </c>
      <c r="D397" s="5" t="s">
        <v>614</v>
      </c>
      <c r="E397" s="5" t="s">
        <v>619</v>
      </c>
      <c r="F397" s="6">
        <v>24000</v>
      </c>
      <c r="G397" s="7">
        <v>143.28</v>
      </c>
      <c r="H397" s="8">
        <v>27</v>
      </c>
      <c r="I397" s="8">
        <v>10</v>
      </c>
      <c r="J397" s="8">
        <v>2019</v>
      </c>
    </row>
    <row r="398" spans="1:10">
      <c r="A398" s="4" t="s">
        <v>118</v>
      </c>
      <c r="B398" s="5" t="s">
        <v>598</v>
      </c>
      <c r="C398" s="5" t="s">
        <v>633</v>
      </c>
      <c r="D398" s="5" t="s">
        <v>613</v>
      </c>
      <c r="E398" s="5" t="s">
        <v>618</v>
      </c>
      <c r="F398" s="6">
        <v>23980</v>
      </c>
      <c r="G398" s="7">
        <v>218.4</v>
      </c>
      <c r="H398" s="8">
        <v>17</v>
      </c>
      <c r="I398" s="8">
        <v>7</v>
      </c>
      <c r="J398" s="8">
        <v>2019</v>
      </c>
    </row>
    <row r="399" spans="1:10">
      <c r="A399" s="4" t="s">
        <v>487</v>
      </c>
      <c r="B399" s="5" t="s">
        <v>600</v>
      </c>
      <c r="C399" s="5" t="s">
        <v>633</v>
      </c>
      <c r="D399" s="5" t="s">
        <v>613</v>
      </c>
      <c r="E399" s="5" t="s">
        <v>618</v>
      </c>
      <c r="F399" s="6">
        <v>23980</v>
      </c>
      <c r="G399" s="7">
        <v>218.4</v>
      </c>
      <c r="H399" s="8">
        <v>13</v>
      </c>
      <c r="I399" s="8">
        <v>10</v>
      </c>
      <c r="J399" s="8">
        <v>2019</v>
      </c>
    </row>
    <row r="400" spans="1:10">
      <c r="A400" s="4" t="s">
        <v>538</v>
      </c>
      <c r="B400" s="5" t="s">
        <v>598</v>
      </c>
      <c r="C400" s="5" t="s">
        <v>633</v>
      </c>
      <c r="D400" s="5" t="s">
        <v>613</v>
      </c>
      <c r="E400" s="5" t="s">
        <v>618</v>
      </c>
      <c r="F400" s="6">
        <v>23980</v>
      </c>
      <c r="G400" s="7">
        <v>218.4</v>
      </c>
      <c r="H400" s="8">
        <v>23</v>
      </c>
      <c r="I400" s="8">
        <v>10</v>
      </c>
      <c r="J400" s="8">
        <v>2019</v>
      </c>
    </row>
    <row r="401" spans="1:10">
      <c r="A401" s="4" t="s">
        <v>563</v>
      </c>
      <c r="B401" s="5" t="s">
        <v>598</v>
      </c>
      <c r="C401" s="5" t="s">
        <v>633</v>
      </c>
      <c r="D401" s="5" t="s">
        <v>613</v>
      </c>
      <c r="E401" s="5" t="s">
        <v>618</v>
      </c>
      <c r="F401" s="6">
        <v>23980</v>
      </c>
      <c r="G401" s="7">
        <v>218.4</v>
      </c>
      <c r="H401" s="8">
        <v>26</v>
      </c>
      <c r="I401" s="8">
        <v>10</v>
      </c>
      <c r="J401" s="8">
        <v>2019</v>
      </c>
    </row>
    <row r="402" spans="1:10">
      <c r="A402" s="4" t="s">
        <v>316</v>
      </c>
      <c r="B402" s="5" t="s">
        <v>601</v>
      </c>
      <c r="C402" s="5" t="s">
        <v>613</v>
      </c>
      <c r="D402" s="5" t="s">
        <v>614</v>
      </c>
      <c r="E402" s="5" t="s">
        <v>619</v>
      </c>
      <c r="F402" s="6">
        <v>23979</v>
      </c>
      <c r="G402" s="7">
        <v>143.28</v>
      </c>
      <c r="H402" s="8">
        <v>18</v>
      </c>
      <c r="I402" s="8">
        <v>9</v>
      </c>
      <c r="J402" s="8">
        <v>2019</v>
      </c>
    </row>
    <row r="403" spans="1:10">
      <c r="A403" s="4" t="s">
        <v>322</v>
      </c>
      <c r="B403" s="5" t="s">
        <v>606</v>
      </c>
      <c r="C403" s="5" t="s">
        <v>613</v>
      </c>
      <c r="D403" s="5" t="s">
        <v>614</v>
      </c>
      <c r="E403" s="5" t="s">
        <v>619</v>
      </c>
      <c r="F403" s="6">
        <v>23967</v>
      </c>
      <c r="G403" s="7">
        <v>143.28</v>
      </c>
      <c r="H403" s="8">
        <v>18</v>
      </c>
      <c r="I403" s="8">
        <v>9</v>
      </c>
      <c r="J403" s="8">
        <v>2019</v>
      </c>
    </row>
    <row r="404" spans="1:10">
      <c r="A404" s="4" t="s">
        <v>431</v>
      </c>
      <c r="B404" s="5" t="s">
        <v>602</v>
      </c>
      <c r="C404" s="5" t="s">
        <v>614</v>
      </c>
      <c r="D404" s="5" t="s">
        <v>613</v>
      </c>
      <c r="E404" s="5" t="s">
        <v>619</v>
      </c>
      <c r="F404" s="6">
        <v>23964</v>
      </c>
      <c r="G404" s="7">
        <v>143.28</v>
      </c>
      <c r="H404" s="8">
        <v>6</v>
      </c>
      <c r="I404" s="8">
        <v>10</v>
      </c>
      <c r="J404" s="8">
        <v>2019</v>
      </c>
    </row>
    <row r="405" spans="1:10">
      <c r="A405" s="4" t="s">
        <v>452</v>
      </c>
      <c r="B405" s="5" t="s">
        <v>601</v>
      </c>
      <c r="C405" s="5" t="s">
        <v>613</v>
      </c>
      <c r="D405" s="5" t="s">
        <v>614</v>
      </c>
      <c r="E405" s="5" t="s">
        <v>619</v>
      </c>
      <c r="F405" s="6">
        <v>23964</v>
      </c>
      <c r="G405" s="7">
        <v>143.28</v>
      </c>
      <c r="H405" s="8">
        <v>10</v>
      </c>
      <c r="I405" s="8">
        <v>10</v>
      </c>
      <c r="J405" s="8">
        <v>2019</v>
      </c>
    </row>
    <row r="406" spans="1:10">
      <c r="A406" s="4" t="s">
        <v>175</v>
      </c>
      <c r="B406" s="5" t="s">
        <v>599</v>
      </c>
      <c r="C406" s="5" t="s">
        <v>633</v>
      </c>
      <c r="D406" s="5" t="s">
        <v>613</v>
      </c>
      <c r="E406" s="5" t="s">
        <v>618</v>
      </c>
      <c r="F406" s="6">
        <v>23960</v>
      </c>
      <c r="G406" s="7">
        <v>218.4</v>
      </c>
      <c r="H406" s="8">
        <v>27</v>
      </c>
      <c r="I406" s="8">
        <v>7</v>
      </c>
      <c r="J406" s="8">
        <v>2019</v>
      </c>
    </row>
    <row r="407" spans="1:10">
      <c r="A407" s="4" t="s">
        <v>463</v>
      </c>
      <c r="B407" s="5" t="s">
        <v>599</v>
      </c>
      <c r="C407" s="5" t="s">
        <v>633</v>
      </c>
      <c r="D407" s="5" t="s">
        <v>613</v>
      </c>
      <c r="E407" s="5" t="s">
        <v>619</v>
      </c>
      <c r="F407" s="6">
        <v>23960</v>
      </c>
      <c r="G407" s="7">
        <v>218.4</v>
      </c>
      <c r="H407" s="8">
        <v>10</v>
      </c>
      <c r="I407" s="8">
        <v>10</v>
      </c>
      <c r="J407" s="8">
        <v>2019</v>
      </c>
    </row>
    <row r="408" spans="1:10">
      <c r="A408" s="4" t="s">
        <v>216</v>
      </c>
      <c r="B408" s="5" t="s">
        <v>606</v>
      </c>
      <c r="C408" s="5" t="s">
        <v>613</v>
      </c>
      <c r="D408" s="5" t="s">
        <v>614</v>
      </c>
      <c r="E408" s="5" t="s">
        <v>619</v>
      </c>
      <c r="F408" s="6">
        <v>23922</v>
      </c>
      <c r="G408" s="7">
        <v>143.28</v>
      </c>
      <c r="H408" s="8">
        <v>28</v>
      </c>
      <c r="I408" s="8">
        <v>8</v>
      </c>
      <c r="J408" s="8">
        <v>2019</v>
      </c>
    </row>
    <row r="409" spans="1:10">
      <c r="A409" s="4" t="s">
        <v>393</v>
      </c>
      <c r="B409" s="5" t="s">
        <v>600</v>
      </c>
      <c r="C409" s="5" t="s">
        <v>633</v>
      </c>
      <c r="D409" s="5" t="s">
        <v>613</v>
      </c>
      <c r="E409" s="5" t="s">
        <v>618</v>
      </c>
      <c r="F409" s="6">
        <v>23920</v>
      </c>
      <c r="G409" s="7">
        <v>218.4</v>
      </c>
      <c r="H409" s="8">
        <v>29</v>
      </c>
      <c r="I409" s="8">
        <v>9</v>
      </c>
      <c r="J409" s="8">
        <v>2019</v>
      </c>
    </row>
    <row r="410" spans="1:10">
      <c r="A410" s="4" t="s">
        <v>28</v>
      </c>
      <c r="B410" s="5" t="s">
        <v>600</v>
      </c>
      <c r="C410" s="5" t="s">
        <v>633</v>
      </c>
      <c r="D410" s="5" t="s">
        <v>613</v>
      </c>
      <c r="E410" s="5" t="s">
        <v>619</v>
      </c>
      <c r="F410" s="6">
        <v>23920</v>
      </c>
      <c r="G410" s="7">
        <v>218.4</v>
      </c>
      <c r="H410" s="8">
        <v>4</v>
      </c>
      <c r="I410" s="8">
        <v>7</v>
      </c>
      <c r="J410" s="8">
        <v>2019</v>
      </c>
    </row>
    <row r="411" spans="1:10">
      <c r="A411" s="4" t="s">
        <v>461</v>
      </c>
      <c r="B411" s="5" t="s">
        <v>598</v>
      </c>
      <c r="C411" s="5" t="s">
        <v>633</v>
      </c>
      <c r="D411" s="5" t="s">
        <v>613</v>
      </c>
      <c r="E411" s="5" t="s">
        <v>619</v>
      </c>
      <c r="F411" s="6">
        <v>23920</v>
      </c>
      <c r="G411" s="7">
        <v>218.4</v>
      </c>
      <c r="H411" s="8">
        <v>10</v>
      </c>
      <c r="I411" s="8">
        <v>10</v>
      </c>
      <c r="J411" s="8">
        <v>2019</v>
      </c>
    </row>
    <row r="412" spans="1:10">
      <c r="A412" s="4" t="s">
        <v>20</v>
      </c>
      <c r="B412" s="5" t="s">
        <v>601</v>
      </c>
      <c r="C412" s="5" t="s">
        <v>613</v>
      </c>
      <c r="D412" s="5" t="s">
        <v>614</v>
      </c>
      <c r="E412" s="5" t="s">
        <v>619</v>
      </c>
      <c r="F412" s="6">
        <v>23920</v>
      </c>
      <c r="G412" s="7">
        <v>143.28</v>
      </c>
      <c r="H412" s="8">
        <v>3</v>
      </c>
      <c r="I412" s="8">
        <v>7</v>
      </c>
      <c r="J412" s="8">
        <v>2019</v>
      </c>
    </row>
    <row r="413" spans="1:10">
      <c r="A413" s="4" t="s">
        <v>341</v>
      </c>
      <c r="B413" s="5" t="s">
        <v>598</v>
      </c>
      <c r="C413" s="5" t="s">
        <v>633</v>
      </c>
      <c r="D413" s="5" t="s">
        <v>613</v>
      </c>
      <c r="E413" s="5" t="s">
        <v>618</v>
      </c>
      <c r="F413" s="6">
        <v>23905</v>
      </c>
      <c r="G413" s="7">
        <v>218.4</v>
      </c>
      <c r="H413" s="8">
        <v>19</v>
      </c>
      <c r="I413" s="8">
        <v>9</v>
      </c>
      <c r="J413" s="8">
        <v>2019</v>
      </c>
    </row>
    <row r="414" spans="1:10">
      <c r="A414" s="4" t="s">
        <v>21</v>
      </c>
      <c r="B414" s="5" t="s">
        <v>599</v>
      </c>
      <c r="C414" s="5" t="s">
        <v>633</v>
      </c>
      <c r="D414" s="5" t="s">
        <v>613</v>
      </c>
      <c r="E414" s="5" t="s">
        <v>619</v>
      </c>
      <c r="F414" s="6">
        <v>23903</v>
      </c>
      <c r="G414" s="7">
        <v>218.4</v>
      </c>
      <c r="H414" s="8">
        <v>3</v>
      </c>
      <c r="I414" s="8">
        <v>7</v>
      </c>
      <c r="J414" s="8">
        <v>2019</v>
      </c>
    </row>
    <row r="415" spans="1:10">
      <c r="A415" s="4" t="s">
        <v>130</v>
      </c>
      <c r="B415" s="5" t="s">
        <v>606</v>
      </c>
      <c r="C415" s="5" t="s">
        <v>613</v>
      </c>
      <c r="D415" s="5" t="s">
        <v>614</v>
      </c>
      <c r="E415" s="5" t="s">
        <v>619</v>
      </c>
      <c r="F415" s="6">
        <v>23892</v>
      </c>
      <c r="G415" s="7">
        <v>143.28</v>
      </c>
      <c r="H415" s="8">
        <v>18</v>
      </c>
      <c r="I415" s="8">
        <v>7</v>
      </c>
      <c r="J415" s="8">
        <v>2019</v>
      </c>
    </row>
    <row r="416" spans="1:10">
      <c r="A416" s="4" t="s">
        <v>456</v>
      </c>
      <c r="B416" s="5" t="s">
        <v>601</v>
      </c>
      <c r="C416" s="5" t="s">
        <v>613</v>
      </c>
      <c r="D416" s="5" t="s">
        <v>614</v>
      </c>
      <c r="E416" s="5" t="s">
        <v>619</v>
      </c>
      <c r="F416" s="6">
        <v>23888</v>
      </c>
      <c r="G416" s="7">
        <v>143.28</v>
      </c>
      <c r="H416" s="8">
        <v>10</v>
      </c>
      <c r="I416" s="8">
        <v>10</v>
      </c>
      <c r="J416" s="8">
        <v>2019</v>
      </c>
    </row>
    <row r="417" spans="1:10">
      <c r="A417" s="4" t="s">
        <v>582</v>
      </c>
      <c r="B417" s="5" t="s">
        <v>598</v>
      </c>
      <c r="C417" s="5" t="s">
        <v>633</v>
      </c>
      <c r="D417" s="5" t="s">
        <v>613</v>
      </c>
      <c r="E417" s="5" t="s">
        <v>618</v>
      </c>
      <c r="F417" s="6">
        <v>23880</v>
      </c>
      <c r="G417" s="7">
        <v>368.4</v>
      </c>
      <c r="H417" s="8">
        <v>28</v>
      </c>
      <c r="I417" s="8">
        <v>10</v>
      </c>
      <c r="J417" s="8">
        <v>2019</v>
      </c>
    </row>
    <row r="418" spans="1:10">
      <c r="A418" s="4" t="s">
        <v>518</v>
      </c>
      <c r="B418" s="5" t="s">
        <v>598</v>
      </c>
      <c r="C418" s="5" t="s">
        <v>633</v>
      </c>
      <c r="D418" s="5" t="s">
        <v>613</v>
      </c>
      <c r="E418" s="5" t="s">
        <v>618</v>
      </c>
      <c r="F418" s="6">
        <v>23880</v>
      </c>
      <c r="G418" s="7">
        <v>218.4</v>
      </c>
      <c r="H418" s="8">
        <v>18</v>
      </c>
      <c r="I418" s="8">
        <v>10</v>
      </c>
      <c r="J418" s="8">
        <v>2019</v>
      </c>
    </row>
    <row r="419" spans="1:10">
      <c r="A419" s="4" t="s">
        <v>564</v>
      </c>
      <c r="B419" s="5" t="s">
        <v>601</v>
      </c>
      <c r="C419" s="5" t="s">
        <v>613</v>
      </c>
      <c r="D419" s="5" t="s">
        <v>614</v>
      </c>
      <c r="E419" s="5" t="s">
        <v>619</v>
      </c>
      <c r="F419" s="6">
        <v>23880</v>
      </c>
      <c r="G419" s="7">
        <v>143.28</v>
      </c>
      <c r="H419" s="8">
        <v>26</v>
      </c>
      <c r="I419" s="8">
        <v>10</v>
      </c>
      <c r="J419" s="8">
        <v>2019</v>
      </c>
    </row>
    <row r="420" spans="1:10">
      <c r="A420" s="4" t="s">
        <v>174</v>
      </c>
      <c r="B420" s="5" t="s">
        <v>604</v>
      </c>
      <c r="C420" s="5" t="s">
        <v>633</v>
      </c>
      <c r="D420" s="5" t="s">
        <v>613</v>
      </c>
      <c r="E420" s="5" t="s">
        <v>618</v>
      </c>
      <c r="F420" s="6">
        <v>23860</v>
      </c>
      <c r="G420" s="7">
        <v>218.4</v>
      </c>
      <c r="H420" s="8">
        <v>27</v>
      </c>
      <c r="I420" s="8">
        <v>7</v>
      </c>
      <c r="J420" s="8">
        <v>2019</v>
      </c>
    </row>
    <row r="421" spans="1:10">
      <c r="A421" s="4" t="s">
        <v>294</v>
      </c>
      <c r="B421" s="5" t="s">
        <v>603</v>
      </c>
      <c r="C421" s="5" t="s">
        <v>633</v>
      </c>
      <c r="D421" s="5" t="s">
        <v>613</v>
      </c>
      <c r="E421" s="5" t="s">
        <v>619</v>
      </c>
      <c r="F421" s="6">
        <v>23860</v>
      </c>
      <c r="G421" s="7">
        <v>218.4</v>
      </c>
      <c r="H421" s="8">
        <v>13</v>
      </c>
      <c r="I421" s="8">
        <v>9</v>
      </c>
      <c r="J421" s="8">
        <v>2019</v>
      </c>
    </row>
    <row r="422" spans="1:10">
      <c r="A422" s="4" t="s">
        <v>163</v>
      </c>
      <c r="B422" s="5" t="s">
        <v>598</v>
      </c>
      <c r="C422" s="5" t="s">
        <v>633</v>
      </c>
      <c r="D422" s="5" t="s">
        <v>613</v>
      </c>
      <c r="E422" s="5" t="s">
        <v>618</v>
      </c>
      <c r="F422" s="6">
        <v>23840</v>
      </c>
      <c r="G422" s="7">
        <v>218.4</v>
      </c>
      <c r="H422" s="8">
        <v>26</v>
      </c>
      <c r="I422" s="8">
        <v>7</v>
      </c>
      <c r="J422" s="8">
        <v>2019</v>
      </c>
    </row>
    <row r="423" spans="1:10">
      <c r="A423" s="4" t="s">
        <v>25</v>
      </c>
      <c r="B423" s="5" t="s">
        <v>602</v>
      </c>
      <c r="C423" s="5" t="s">
        <v>613</v>
      </c>
      <c r="D423" s="5" t="s">
        <v>614</v>
      </c>
      <c r="E423" s="5" t="s">
        <v>619</v>
      </c>
      <c r="F423" s="6">
        <v>23831</v>
      </c>
      <c r="G423" s="7">
        <v>114.72</v>
      </c>
      <c r="H423" s="8">
        <v>4</v>
      </c>
      <c r="I423" s="8">
        <v>7</v>
      </c>
      <c r="J423" s="8">
        <v>2019</v>
      </c>
    </row>
    <row r="424" spans="1:10">
      <c r="A424" s="4" t="s">
        <v>536</v>
      </c>
      <c r="B424" s="5" t="s">
        <v>598</v>
      </c>
      <c r="C424" s="5" t="s">
        <v>633</v>
      </c>
      <c r="D424" s="5" t="s">
        <v>613</v>
      </c>
      <c r="E424" s="5" t="s">
        <v>618</v>
      </c>
      <c r="F424" s="6">
        <v>23830</v>
      </c>
      <c r="G424" s="7">
        <v>218.4</v>
      </c>
      <c r="H424" s="8">
        <v>23</v>
      </c>
      <c r="I424" s="8">
        <v>10</v>
      </c>
      <c r="J424" s="8">
        <v>2019</v>
      </c>
    </row>
    <row r="425" spans="1:10">
      <c r="A425" s="4" t="s">
        <v>356</v>
      </c>
      <c r="B425" s="5" t="s">
        <v>606</v>
      </c>
      <c r="C425" s="5" t="s">
        <v>613</v>
      </c>
      <c r="D425" s="5" t="s">
        <v>614</v>
      </c>
      <c r="E425" s="5" t="s">
        <v>619</v>
      </c>
      <c r="F425" s="6">
        <v>23819</v>
      </c>
      <c r="G425" s="7">
        <v>143.28</v>
      </c>
      <c r="H425" s="8">
        <v>22</v>
      </c>
      <c r="I425" s="8">
        <v>9</v>
      </c>
      <c r="J425" s="8">
        <v>2019</v>
      </c>
    </row>
    <row r="426" spans="1:10">
      <c r="A426" s="4" t="s">
        <v>460</v>
      </c>
      <c r="B426" s="5" t="s">
        <v>603</v>
      </c>
      <c r="C426" s="5" t="s">
        <v>633</v>
      </c>
      <c r="D426" s="5" t="s">
        <v>613</v>
      </c>
      <c r="E426" s="5" t="s">
        <v>619</v>
      </c>
      <c r="F426" s="6">
        <v>23800</v>
      </c>
      <c r="G426" s="7">
        <v>218.4</v>
      </c>
      <c r="H426" s="8">
        <v>10</v>
      </c>
      <c r="I426" s="8">
        <v>10</v>
      </c>
      <c r="J426" s="8">
        <v>2019</v>
      </c>
    </row>
    <row r="427" spans="1:10">
      <c r="A427" s="4" t="s">
        <v>213</v>
      </c>
      <c r="B427" s="5" t="s">
        <v>601</v>
      </c>
      <c r="C427" s="5" t="s">
        <v>613</v>
      </c>
      <c r="D427" s="5" t="s">
        <v>614</v>
      </c>
      <c r="E427" s="5" t="s">
        <v>619</v>
      </c>
      <c r="F427" s="6">
        <v>23796</v>
      </c>
      <c r="G427" s="7">
        <v>143.28</v>
      </c>
      <c r="H427" s="8">
        <v>28</v>
      </c>
      <c r="I427" s="8">
        <v>8</v>
      </c>
      <c r="J427" s="8">
        <v>2019</v>
      </c>
    </row>
    <row r="428" spans="1:10">
      <c r="A428" s="4" t="s">
        <v>34</v>
      </c>
      <c r="B428" s="5" t="s">
        <v>600</v>
      </c>
      <c r="C428" s="5" t="s">
        <v>633</v>
      </c>
      <c r="D428" s="5" t="s">
        <v>613</v>
      </c>
      <c r="E428" s="5" t="s">
        <v>618</v>
      </c>
      <c r="F428" s="6">
        <v>23780</v>
      </c>
      <c r="G428" s="7">
        <v>218.4</v>
      </c>
      <c r="H428" s="8">
        <v>4</v>
      </c>
      <c r="I428" s="8">
        <v>7</v>
      </c>
      <c r="J428" s="8">
        <v>2019</v>
      </c>
    </row>
    <row r="429" spans="1:10">
      <c r="A429" s="4" t="s">
        <v>274</v>
      </c>
      <c r="B429" s="5" t="s">
        <v>598</v>
      </c>
      <c r="C429" s="5" t="s">
        <v>633</v>
      </c>
      <c r="D429" s="5" t="s">
        <v>613</v>
      </c>
      <c r="E429" s="5" t="s">
        <v>618</v>
      </c>
      <c r="F429" s="6">
        <v>23760</v>
      </c>
      <c r="G429" s="7">
        <v>218.4</v>
      </c>
      <c r="H429" s="8">
        <v>11</v>
      </c>
      <c r="I429" s="8">
        <v>9</v>
      </c>
      <c r="J429" s="8">
        <v>2019</v>
      </c>
    </row>
    <row r="430" spans="1:10">
      <c r="A430" s="4" t="s">
        <v>451</v>
      </c>
      <c r="B430" s="5" t="s">
        <v>598</v>
      </c>
      <c r="C430" s="5" t="s">
        <v>633</v>
      </c>
      <c r="D430" s="5" t="s">
        <v>613</v>
      </c>
      <c r="E430" s="5" t="s">
        <v>619</v>
      </c>
      <c r="F430" s="6">
        <v>23740</v>
      </c>
      <c r="G430" s="7">
        <v>218.4</v>
      </c>
      <c r="H430" s="8">
        <v>10</v>
      </c>
      <c r="I430" s="8">
        <v>10</v>
      </c>
      <c r="J430" s="8">
        <v>2019</v>
      </c>
    </row>
    <row r="431" spans="1:10">
      <c r="A431" s="4" t="s">
        <v>48</v>
      </c>
      <c r="B431" s="5" t="s">
        <v>601</v>
      </c>
      <c r="C431" s="5" t="s">
        <v>613</v>
      </c>
      <c r="D431" s="5" t="s">
        <v>614</v>
      </c>
      <c r="E431" s="5" t="s">
        <v>619</v>
      </c>
      <c r="F431" s="6">
        <v>23740</v>
      </c>
      <c r="G431" s="7">
        <v>143.28</v>
      </c>
      <c r="H431" s="8">
        <v>6</v>
      </c>
      <c r="I431" s="8">
        <v>7</v>
      </c>
      <c r="J431" s="8">
        <v>2019</v>
      </c>
    </row>
    <row r="432" spans="1:10">
      <c r="A432" s="4" t="s">
        <v>271</v>
      </c>
      <c r="B432" s="5" t="s">
        <v>600</v>
      </c>
      <c r="C432" s="5" t="s">
        <v>633</v>
      </c>
      <c r="D432" s="5" t="s">
        <v>613</v>
      </c>
      <c r="E432" s="5" t="s">
        <v>618</v>
      </c>
      <c r="F432" s="6">
        <v>23720</v>
      </c>
      <c r="G432" s="7">
        <v>218.4</v>
      </c>
      <c r="H432" s="8">
        <v>11</v>
      </c>
      <c r="I432" s="8">
        <v>9</v>
      </c>
      <c r="J432" s="8">
        <v>2019</v>
      </c>
    </row>
    <row r="433" spans="1:10">
      <c r="A433" s="4" t="s">
        <v>10</v>
      </c>
      <c r="B433" s="5" t="s">
        <v>600</v>
      </c>
      <c r="C433" s="5" t="s">
        <v>633</v>
      </c>
      <c r="D433" s="5" t="s">
        <v>613</v>
      </c>
      <c r="E433" s="5" t="s">
        <v>619</v>
      </c>
      <c r="F433" s="6">
        <v>23720</v>
      </c>
      <c r="G433" s="7">
        <v>218.4</v>
      </c>
      <c r="H433" s="8">
        <v>3</v>
      </c>
      <c r="I433" s="8">
        <v>7</v>
      </c>
      <c r="J433" s="8">
        <v>2019</v>
      </c>
    </row>
    <row r="434" spans="1:10">
      <c r="A434" s="4" t="s">
        <v>249</v>
      </c>
      <c r="B434" s="5" t="s">
        <v>603</v>
      </c>
      <c r="C434" s="5" t="s">
        <v>633</v>
      </c>
      <c r="D434" s="5" t="s">
        <v>613</v>
      </c>
      <c r="E434" s="5" t="s">
        <v>618</v>
      </c>
      <c r="F434" s="6">
        <v>23700</v>
      </c>
      <c r="G434" s="7">
        <v>218.4</v>
      </c>
      <c r="H434" s="8">
        <v>6</v>
      </c>
      <c r="I434" s="8">
        <v>9</v>
      </c>
      <c r="J434" s="8">
        <v>2019</v>
      </c>
    </row>
    <row r="435" spans="1:10">
      <c r="A435" s="4" t="s">
        <v>471</v>
      </c>
      <c r="B435" s="5" t="s">
        <v>603</v>
      </c>
      <c r="C435" s="5" t="s">
        <v>633</v>
      </c>
      <c r="D435" s="5" t="s">
        <v>613</v>
      </c>
      <c r="E435" s="5" t="s">
        <v>619</v>
      </c>
      <c r="F435" s="6">
        <v>23680</v>
      </c>
      <c r="G435" s="7">
        <v>218.4</v>
      </c>
      <c r="H435" s="8">
        <v>11</v>
      </c>
      <c r="I435" s="8">
        <v>10</v>
      </c>
      <c r="J435" s="8">
        <v>2019</v>
      </c>
    </row>
    <row r="436" spans="1:10">
      <c r="A436" s="4" t="s">
        <v>353</v>
      </c>
      <c r="B436" s="5" t="s">
        <v>606</v>
      </c>
      <c r="C436" s="5" t="s">
        <v>613</v>
      </c>
      <c r="D436" s="5" t="s">
        <v>614</v>
      </c>
      <c r="E436" s="5" t="s">
        <v>619</v>
      </c>
      <c r="F436" s="6">
        <v>23680</v>
      </c>
      <c r="G436" s="7">
        <v>143.28</v>
      </c>
      <c r="H436" s="8">
        <v>22</v>
      </c>
      <c r="I436" s="8">
        <v>9</v>
      </c>
      <c r="J436" s="8">
        <v>2019</v>
      </c>
    </row>
    <row r="437" spans="1:10">
      <c r="A437" s="4" t="s">
        <v>270</v>
      </c>
      <c r="B437" s="5" t="s">
        <v>600</v>
      </c>
      <c r="C437" s="5" t="s">
        <v>633</v>
      </c>
      <c r="D437" s="5" t="s">
        <v>613</v>
      </c>
      <c r="E437" s="5" t="s">
        <v>618</v>
      </c>
      <c r="F437" s="6">
        <v>23660</v>
      </c>
      <c r="G437" s="7">
        <v>218.4</v>
      </c>
      <c r="H437" s="8">
        <v>11</v>
      </c>
      <c r="I437" s="8">
        <v>9</v>
      </c>
      <c r="J437" s="8">
        <v>2019</v>
      </c>
    </row>
    <row r="438" spans="1:10">
      <c r="A438" s="4" t="s">
        <v>259</v>
      </c>
      <c r="B438" s="5" t="s">
        <v>603</v>
      </c>
      <c r="C438" s="5" t="s">
        <v>633</v>
      </c>
      <c r="D438" s="5" t="s">
        <v>613</v>
      </c>
      <c r="E438" s="5" t="s">
        <v>619</v>
      </c>
      <c r="F438" s="6">
        <v>23660</v>
      </c>
      <c r="G438" s="7">
        <v>218.4</v>
      </c>
      <c r="H438" s="8">
        <v>7</v>
      </c>
      <c r="I438" s="8">
        <v>9</v>
      </c>
      <c r="J438" s="8">
        <v>2019</v>
      </c>
    </row>
    <row r="439" spans="1:10">
      <c r="A439" s="4" t="s">
        <v>37</v>
      </c>
      <c r="B439" s="5" t="s">
        <v>602</v>
      </c>
      <c r="C439" s="5" t="s">
        <v>614</v>
      </c>
      <c r="D439" s="5" t="s">
        <v>613</v>
      </c>
      <c r="E439" s="5" t="s">
        <v>619</v>
      </c>
      <c r="F439" s="6">
        <v>23660</v>
      </c>
      <c r="G439" s="7">
        <v>143.28</v>
      </c>
      <c r="H439" s="8">
        <v>5</v>
      </c>
      <c r="I439" s="8">
        <v>7</v>
      </c>
      <c r="J439" s="8">
        <v>2019</v>
      </c>
    </row>
    <row r="440" spans="1:10">
      <c r="A440" s="4" t="s">
        <v>481</v>
      </c>
      <c r="B440" s="5" t="s">
        <v>603</v>
      </c>
      <c r="C440" s="5" t="s">
        <v>613</v>
      </c>
      <c r="D440" s="5" t="s">
        <v>633</v>
      </c>
      <c r="E440" s="5" t="s">
        <v>619</v>
      </c>
      <c r="F440" s="6">
        <v>23640</v>
      </c>
      <c r="G440" s="7">
        <v>182.5</v>
      </c>
      <c r="H440" s="8">
        <v>13</v>
      </c>
      <c r="I440" s="8">
        <v>10</v>
      </c>
      <c r="J440" s="8">
        <v>2019</v>
      </c>
    </row>
    <row r="441" spans="1:10">
      <c r="A441" s="4" t="s">
        <v>428</v>
      </c>
      <c r="B441" s="5" t="s">
        <v>608</v>
      </c>
      <c r="C441" s="5" t="s">
        <v>614</v>
      </c>
      <c r="D441" s="5" t="s">
        <v>613</v>
      </c>
      <c r="E441" s="5" t="s">
        <v>619</v>
      </c>
      <c r="F441" s="6">
        <v>23639</v>
      </c>
      <c r="G441" s="7">
        <v>143.28</v>
      </c>
      <c r="H441" s="8">
        <v>6</v>
      </c>
      <c r="I441" s="8">
        <v>10</v>
      </c>
      <c r="J441" s="8">
        <v>2019</v>
      </c>
    </row>
    <row r="442" spans="1:10">
      <c r="A442" s="4" t="s">
        <v>149</v>
      </c>
      <c r="B442" s="5" t="s">
        <v>598</v>
      </c>
      <c r="C442" s="5" t="s">
        <v>633</v>
      </c>
      <c r="D442" s="5" t="s">
        <v>613</v>
      </c>
      <c r="E442" s="5" t="s">
        <v>619</v>
      </c>
      <c r="F442" s="6">
        <v>23620</v>
      </c>
      <c r="G442" s="7">
        <v>218.4</v>
      </c>
      <c r="H442" s="8">
        <v>20</v>
      </c>
      <c r="I442" s="8">
        <v>7</v>
      </c>
      <c r="J442" s="8">
        <v>2019</v>
      </c>
    </row>
    <row r="443" spans="1:10">
      <c r="A443" s="4" t="s">
        <v>386</v>
      </c>
      <c r="B443" s="5" t="s">
        <v>599</v>
      </c>
      <c r="C443" s="5" t="s">
        <v>633</v>
      </c>
      <c r="D443" s="5" t="s">
        <v>613</v>
      </c>
      <c r="E443" s="5" t="s">
        <v>618</v>
      </c>
      <c r="F443" s="6">
        <v>23600</v>
      </c>
      <c r="G443" s="7">
        <v>218.4</v>
      </c>
      <c r="H443" s="8">
        <v>27</v>
      </c>
      <c r="I443" s="8">
        <v>9</v>
      </c>
      <c r="J443" s="8">
        <v>2019</v>
      </c>
    </row>
    <row r="444" spans="1:10">
      <c r="A444" s="4" t="s">
        <v>305</v>
      </c>
      <c r="B444" s="5" t="s">
        <v>602</v>
      </c>
      <c r="C444" s="5" t="s">
        <v>614</v>
      </c>
      <c r="D444" s="5" t="s">
        <v>613</v>
      </c>
      <c r="E444" s="5" t="s">
        <v>619</v>
      </c>
      <c r="F444" s="6">
        <v>23600</v>
      </c>
      <c r="G444" s="7">
        <v>143.28</v>
      </c>
      <c r="H444" s="8">
        <v>15</v>
      </c>
      <c r="I444" s="8">
        <v>9</v>
      </c>
      <c r="J444" s="8">
        <v>2019</v>
      </c>
    </row>
    <row r="445" spans="1:10">
      <c r="A445" s="4" t="s">
        <v>510</v>
      </c>
      <c r="B445" s="5" t="s">
        <v>608</v>
      </c>
      <c r="C445" s="5" t="s">
        <v>613</v>
      </c>
      <c r="D445" s="5" t="s">
        <v>614</v>
      </c>
      <c r="E445" s="5" t="s">
        <v>619</v>
      </c>
      <c r="F445" s="6">
        <v>23600</v>
      </c>
      <c r="G445" s="7">
        <v>112.81</v>
      </c>
      <c r="H445" s="8">
        <v>18</v>
      </c>
      <c r="I445" s="8">
        <v>10</v>
      </c>
      <c r="J445" s="8">
        <v>2019</v>
      </c>
    </row>
    <row r="446" spans="1:10">
      <c r="A446" s="4" t="s">
        <v>243</v>
      </c>
      <c r="B446" s="5" t="s">
        <v>598</v>
      </c>
      <c r="C446" s="5" t="s">
        <v>633</v>
      </c>
      <c r="D446" s="5" t="s">
        <v>613</v>
      </c>
      <c r="E446" s="5" t="s">
        <v>619</v>
      </c>
      <c r="F446" s="6">
        <v>23580</v>
      </c>
      <c r="G446" s="7">
        <v>218.4</v>
      </c>
      <c r="H446" s="8">
        <v>5</v>
      </c>
      <c r="I446" s="8">
        <v>9</v>
      </c>
      <c r="J446" s="8">
        <v>2019</v>
      </c>
    </row>
    <row r="447" spans="1:10">
      <c r="A447" s="4" t="s">
        <v>483</v>
      </c>
      <c r="B447" s="5" t="s">
        <v>603</v>
      </c>
      <c r="C447" s="5" t="s">
        <v>613</v>
      </c>
      <c r="D447" s="5" t="s">
        <v>633</v>
      </c>
      <c r="E447" s="5" t="s">
        <v>619</v>
      </c>
      <c r="F447" s="6">
        <v>23563</v>
      </c>
      <c r="G447" s="7">
        <v>181.91</v>
      </c>
      <c r="H447" s="8">
        <v>13</v>
      </c>
      <c r="I447" s="8">
        <v>10</v>
      </c>
      <c r="J447" s="8">
        <v>2019</v>
      </c>
    </row>
    <row r="448" spans="1:10">
      <c r="A448" s="4" t="s">
        <v>445</v>
      </c>
      <c r="B448" s="5" t="s">
        <v>598</v>
      </c>
      <c r="C448" s="5" t="s">
        <v>633</v>
      </c>
      <c r="D448" s="5" t="s">
        <v>613</v>
      </c>
      <c r="E448" s="5" t="s">
        <v>618</v>
      </c>
      <c r="F448" s="6">
        <v>23540</v>
      </c>
      <c r="G448" s="7">
        <v>218.4</v>
      </c>
      <c r="H448" s="8">
        <v>13</v>
      </c>
      <c r="I448" s="8">
        <v>10</v>
      </c>
      <c r="J448" s="8">
        <v>2019</v>
      </c>
    </row>
    <row r="449" spans="1:10">
      <c r="A449" s="4" t="s">
        <v>541</v>
      </c>
      <c r="B449" s="5" t="s">
        <v>599</v>
      </c>
      <c r="C449" s="5" t="s">
        <v>633</v>
      </c>
      <c r="D449" s="5" t="s">
        <v>613</v>
      </c>
      <c r="E449" s="5" t="s">
        <v>618</v>
      </c>
      <c r="F449" s="6">
        <v>23540</v>
      </c>
      <c r="G449" s="7">
        <v>218.4</v>
      </c>
      <c r="H449" s="8">
        <v>23</v>
      </c>
      <c r="I449" s="8">
        <v>10</v>
      </c>
      <c r="J449" s="8">
        <v>2019</v>
      </c>
    </row>
    <row r="450" spans="1:10">
      <c r="A450" s="4" t="s">
        <v>42</v>
      </c>
      <c r="B450" s="5" t="s">
        <v>602</v>
      </c>
      <c r="C450" s="5" t="s">
        <v>614</v>
      </c>
      <c r="D450" s="5" t="s">
        <v>613</v>
      </c>
      <c r="E450" s="5" t="s">
        <v>619</v>
      </c>
      <c r="F450" s="6">
        <v>23540</v>
      </c>
      <c r="G450" s="7">
        <v>143.28</v>
      </c>
      <c r="H450" s="8">
        <v>5</v>
      </c>
      <c r="I450" s="8">
        <v>7</v>
      </c>
      <c r="J450" s="8">
        <v>2019</v>
      </c>
    </row>
    <row r="451" spans="1:10">
      <c r="A451" s="4" t="s">
        <v>40</v>
      </c>
      <c r="B451" s="5" t="s">
        <v>601</v>
      </c>
      <c r="C451" s="5" t="s">
        <v>613</v>
      </c>
      <c r="D451" s="5" t="s">
        <v>614</v>
      </c>
      <c r="E451" s="5" t="s">
        <v>619</v>
      </c>
      <c r="F451" s="6">
        <v>23540</v>
      </c>
      <c r="G451" s="7">
        <v>143.28</v>
      </c>
      <c r="H451" s="8">
        <v>5</v>
      </c>
      <c r="I451" s="8">
        <v>7</v>
      </c>
      <c r="J451" s="8">
        <v>2019</v>
      </c>
    </row>
    <row r="452" spans="1:10">
      <c r="A452" s="4" t="s">
        <v>101</v>
      </c>
      <c r="B452" s="5" t="s">
        <v>603</v>
      </c>
      <c r="C452" s="5" t="s">
        <v>633</v>
      </c>
      <c r="D452" s="5" t="s">
        <v>613</v>
      </c>
      <c r="E452" s="5" t="s">
        <v>619</v>
      </c>
      <c r="F452" s="6">
        <v>23525</v>
      </c>
      <c r="G452" s="7">
        <v>218.4</v>
      </c>
      <c r="H452" s="8">
        <v>14</v>
      </c>
      <c r="I452" s="8">
        <v>7</v>
      </c>
      <c r="J452" s="8">
        <v>2019</v>
      </c>
    </row>
    <row r="453" spans="1:10">
      <c r="A453" s="4" t="s">
        <v>152</v>
      </c>
      <c r="B453" s="5" t="s">
        <v>598</v>
      </c>
      <c r="C453" s="5" t="s">
        <v>633</v>
      </c>
      <c r="D453" s="5" t="s">
        <v>613</v>
      </c>
      <c r="E453" s="5" t="s">
        <v>618</v>
      </c>
      <c r="F453" s="6">
        <v>23520</v>
      </c>
      <c r="G453" s="7">
        <v>218.4</v>
      </c>
      <c r="H453" s="8">
        <v>21</v>
      </c>
      <c r="I453" s="8">
        <v>7</v>
      </c>
      <c r="J453" s="8">
        <v>2019</v>
      </c>
    </row>
    <row r="454" spans="1:10">
      <c r="A454" s="4" t="s">
        <v>211</v>
      </c>
      <c r="B454" s="5" t="s">
        <v>599</v>
      </c>
      <c r="C454" s="5" t="s">
        <v>633</v>
      </c>
      <c r="D454" s="5" t="s">
        <v>613</v>
      </c>
      <c r="E454" s="5" t="s">
        <v>619</v>
      </c>
      <c r="F454" s="6">
        <v>23520</v>
      </c>
      <c r="G454" s="7">
        <v>218.4</v>
      </c>
      <c r="H454" s="8">
        <v>25</v>
      </c>
      <c r="I454" s="8">
        <v>8</v>
      </c>
      <c r="J454" s="8">
        <v>2019</v>
      </c>
    </row>
    <row r="455" spans="1:10">
      <c r="A455" s="4" t="s">
        <v>447</v>
      </c>
      <c r="B455" s="5" t="s">
        <v>597</v>
      </c>
      <c r="C455" s="5" t="s">
        <v>613</v>
      </c>
      <c r="D455" s="5" t="s">
        <v>633</v>
      </c>
      <c r="E455" s="5" t="s">
        <v>619</v>
      </c>
      <c r="F455" s="6">
        <v>23506</v>
      </c>
      <c r="G455" s="7">
        <v>117.53</v>
      </c>
      <c r="H455" s="8">
        <v>10</v>
      </c>
      <c r="I455" s="8">
        <v>10</v>
      </c>
      <c r="J455" s="8">
        <v>2019</v>
      </c>
    </row>
    <row r="456" spans="1:10">
      <c r="A456" s="4" t="s">
        <v>484</v>
      </c>
      <c r="B456" s="5" t="s">
        <v>600</v>
      </c>
      <c r="C456" s="5" t="s">
        <v>633</v>
      </c>
      <c r="D456" s="5" t="s">
        <v>613</v>
      </c>
      <c r="E456" s="5" t="s">
        <v>618</v>
      </c>
      <c r="F456" s="6">
        <v>23500</v>
      </c>
      <c r="G456" s="7">
        <v>218.4</v>
      </c>
      <c r="H456" s="8">
        <v>13</v>
      </c>
      <c r="I456" s="8">
        <v>10</v>
      </c>
      <c r="J456" s="8">
        <v>2019</v>
      </c>
    </row>
    <row r="457" spans="1:10">
      <c r="A457" s="4" t="s">
        <v>419</v>
      </c>
      <c r="B457" s="5" t="s">
        <v>598</v>
      </c>
      <c r="C457" s="5" t="s">
        <v>633</v>
      </c>
      <c r="D457" s="5" t="s">
        <v>613</v>
      </c>
      <c r="E457" s="5" t="s">
        <v>619</v>
      </c>
      <c r="F457" s="6">
        <v>23500</v>
      </c>
      <c r="G457" s="7">
        <v>218.4</v>
      </c>
      <c r="H457" s="8">
        <v>5</v>
      </c>
      <c r="I457" s="8">
        <v>10</v>
      </c>
      <c r="J457" s="8">
        <v>2019</v>
      </c>
    </row>
    <row r="458" spans="1:10">
      <c r="A458" s="4" t="s">
        <v>365</v>
      </c>
      <c r="B458" s="5" t="s">
        <v>601</v>
      </c>
      <c r="C458" s="5" t="s">
        <v>613</v>
      </c>
      <c r="D458" s="5" t="s">
        <v>614</v>
      </c>
      <c r="E458" s="5" t="s">
        <v>619</v>
      </c>
      <c r="F458" s="6">
        <v>23500</v>
      </c>
      <c r="G458" s="7">
        <v>143.28</v>
      </c>
      <c r="H458" s="8">
        <v>22</v>
      </c>
      <c r="I458" s="8">
        <v>9</v>
      </c>
      <c r="J458" s="8">
        <v>2019</v>
      </c>
    </row>
    <row r="459" spans="1:10">
      <c r="A459" s="4" t="s">
        <v>22</v>
      </c>
      <c r="B459" s="5" t="s">
        <v>599</v>
      </c>
      <c r="C459" s="5" t="s">
        <v>633</v>
      </c>
      <c r="D459" s="5" t="s">
        <v>613</v>
      </c>
      <c r="E459" s="5" t="s">
        <v>618</v>
      </c>
      <c r="F459" s="6">
        <v>23480</v>
      </c>
      <c r="G459" s="7">
        <v>218.4</v>
      </c>
      <c r="H459" s="8">
        <v>3</v>
      </c>
      <c r="I459" s="8">
        <v>7</v>
      </c>
      <c r="J459" s="8">
        <v>2019</v>
      </c>
    </row>
    <row r="460" spans="1:10">
      <c r="A460" s="4" t="s">
        <v>411</v>
      </c>
      <c r="B460" s="5" t="s">
        <v>598</v>
      </c>
      <c r="C460" s="5" t="s">
        <v>633</v>
      </c>
      <c r="D460" s="5" t="s">
        <v>613</v>
      </c>
      <c r="E460" s="5" t="s">
        <v>618</v>
      </c>
      <c r="F460" s="6">
        <v>23480</v>
      </c>
      <c r="G460" s="7">
        <v>218.4</v>
      </c>
      <c r="H460" s="8">
        <v>3</v>
      </c>
      <c r="I460" s="8">
        <v>10</v>
      </c>
      <c r="J460" s="8">
        <v>2019</v>
      </c>
    </row>
    <row r="461" spans="1:10">
      <c r="A461" s="4" t="s">
        <v>231</v>
      </c>
      <c r="B461" s="5" t="s">
        <v>598</v>
      </c>
      <c r="C461" s="5" t="s">
        <v>633</v>
      </c>
      <c r="D461" s="5" t="s">
        <v>613</v>
      </c>
      <c r="E461" s="5" t="s">
        <v>619</v>
      </c>
      <c r="F461" s="6">
        <v>23444</v>
      </c>
      <c r="G461" s="7">
        <v>218.4</v>
      </c>
      <c r="H461" s="8">
        <v>1</v>
      </c>
      <c r="I461" s="8">
        <v>9</v>
      </c>
      <c r="J461" s="8">
        <v>2019</v>
      </c>
    </row>
    <row r="462" spans="1:10">
      <c r="A462" s="4" t="s">
        <v>405</v>
      </c>
      <c r="B462" s="5" t="s">
        <v>600</v>
      </c>
      <c r="C462" s="5" t="s">
        <v>633</v>
      </c>
      <c r="D462" s="5" t="s">
        <v>613</v>
      </c>
      <c r="E462" s="5" t="s">
        <v>618</v>
      </c>
      <c r="F462" s="6">
        <v>23440</v>
      </c>
      <c r="G462" s="7">
        <v>218.4</v>
      </c>
      <c r="H462" s="8">
        <v>2</v>
      </c>
      <c r="I462" s="8">
        <v>10</v>
      </c>
      <c r="J462" s="8">
        <v>2019</v>
      </c>
    </row>
    <row r="463" spans="1:10">
      <c r="A463" s="4" t="s">
        <v>251</v>
      </c>
      <c r="B463" s="5" t="s">
        <v>598</v>
      </c>
      <c r="C463" s="5" t="s">
        <v>633</v>
      </c>
      <c r="D463" s="5" t="s">
        <v>613</v>
      </c>
      <c r="E463" s="5" t="s">
        <v>619</v>
      </c>
      <c r="F463" s="6">
        <v>23440</v>
      </c>
      <c r="G463" s="7">
        <v>218.4</v>
      </c>
      <c r="H463" s="8">
        <v>6</v>
      </c>
      <c r="I463" s="8">
        <v>9</v>
      </c>
      <c r="J463" s="8">
        <v>2019</v>
      </c>
    </row>
    <row r="464" spans="1:10">
      <c r="A464" s="4" t="s">
        <v>595</v>
      </c>
      <c r="B464" s="5" t="s">
        <v>599</v>
      </c>
      <c r="C464" s="5" t="s">
        <v>633</v>
      </c>
      <c r="D464" s="5" t="s">
        <v>613</v>
      </c>
      <c r="E464" s="5" t="s">
        <v>619</v>
      </c>
      <c r="F464" s="6">
        <v>23437</v>
      </c>
      <c r="G464" s="7">
        <v>218.4</v>
      </c>
      <c r="H464" s="8">
        <v>31</v>
      </c>
      <c r="I464" s="8">
        <v>10</v>
      </c>
      <c r="J464" s="8">
        <v>2019</v>
      </c>
    </row>
    <row r="465" spans="1:10">
      <c r="A465" s="4" t="s">
        <v>222</v>
      </c>
      <c r="B465" s="5" t="s">
        <v>601</v>
      </c>
      <c r="C465" s="5" t="s">
        <v>613</v>
      </c>
      <c r="D465" s="5" t="s">
        <v>614</v>
      </c>
      <c r="E465" s="5" t="s">
        <v>619</v>
      </c>
      <c r="F465" s="6">
        <v>23415</v>
      </c>
      <c r="G465" s="7">
        <v>143.28</v>
      </c>
      <c r="H465" s="8">
        <v>29</v>
      </c>
      <c r="I465" s="8">
        <v>8</v>
      </c>
      <c r="J465" s="8">
        <v>2019</v>
      </c>
    </row>
    <row r="466" spans="1:10">
      <c r="A466" s="4" t="s">
        <v>482</v>
      </c>
      <c r="B466" s="5" t="s">
        <v>598</v>
      </c>
      <c r="C466" s="5" t="s">
        <v>613</v>
      </c>
      <c r="D466" s="5" t="s">
        <v>633</v>
      </c>
      <c r="E466" s="5" t="s">
        <v>619</v>
      </c>
      <c r="F466" s="6">
        <v>23400</v>
      </c>
      <c r="G466" s="7">
        <v>212.94</v>
      </c>
      <c r="H466" s="8">
        <v>13</v>
      </c>
      <c r="I466" s="8">
        <v>10</v>
      </c>
      <c r="J466" s="8">
        <v>2019</v>
      </c>
    </row>
    <row r="467" spans="1:10">
      <c r="A467" s="4" t="s">
        <v>422</v>
      </c>
      <c r="B467" s="5" t="s">
        <v>597</v>
      </c>
      <c r="C467" s="5" t="s">
        <v>613</v>
      </c>
      <c r="D467" s="5" t="s">
        <v>633</v>
      </c>
      <c r="E467" s="5" t="s">
        <v>619</v>
      </c>
      <c r="F467" s="6">
        <v>23400</v>
      </c>
      <c r="G467" s="7">
        <v>117</v>
      </c>
      <c r="H467" s="8">
        <v>6</v>
      </c>
      <c r="I467" s="8">
        <v>10</v>
      </c>
      <c r="J467" s="8">
        <v>2019</v>
      </c>
    </row>
    <row r="468" spans="1:10">
      <c r="A468" s="4" t="s">
        <v>229</v>
      </c>
      <c r="B468" s="5" t="s">
        <v>597</v>
      </c>
      <c r="C468" s="5" t="s">
        <v>633</v>
      </c>
      <c r="D468" s="5" t="s">
        <v>613</v>
      </c>
      <c r="E468" s="5" t="s">
        <v>618</v>
      </c>
      <c r="F468" s="6">
        <v>23380</v>
      </c>
      <c r="G468" s="7">
        <v>210</v>
      </c>
      <c r="H468" s="8">
        <v>31</v>
      </c>
      <c r="I468" s="8">
        <v>8</v>
      </c>
      <c r="J468" s="8">
        <v>2019</v>
      </c>
    </row>
    <row r="469" spans="1:10">
      <c r="A469" s="4" t="s">
        <v>295</v>
      </c>
      <c r="B469" s="5" t="s">
        <v>598</v>
      </c>
      <c r="C469" s="5" t="s">
        <v>633</v>
      </c>
      <c r="D469" s="5" t="s">
        <v>613</v>
      </c>
      <c r="E469" s="5" t="s">
        <v>619</v>
      </c>
      <c r="F469" s="6">
        <v>23360</v>
      </c>
      <c r="G469" s="7">
        <v>218.4</v>
      </c>
      <c r="H469" s="8">
        <v>13</v>
      </c>
      <c r="I469" s="8">
        <v>9</v>
      </c>
      <c r="J469" s="8">
        <v>2019</v>
      </c>
    </row>
    <row r="470" spans="1:10">
      <c r="A470" s="4" t="s">
        <v>81</v>
      </c>
      <c r="B470" s="5" t="s">
        <v>602</v>
      </c>
      <c r="C470" s="5" t="s">
        <v>613</v>
      </c>
      <c r="D470" s="5" t="s">
        <v>614</v>
      </c>
      <c r="E470" s="5" t="s">
        <v>619</v>
      </c>
      <c r="F470" s="6">
        <v>23340</v>
      </c>
      <c r="G470" s="7">
        <v>114.72</v>
      </c>
      <c r="H470" s="8">
        <v>11</v>
      </c>
      <c r="I470" s="8">
        <v>7</v>
      </c>
      <c r="J470" s="8">
        <v>2019</v>
      </c>
    </row>
    <row r="471" spans="1:10">
      <c r="A471" s="4" t="s">
        <v>244</v>
      </c>
      <c r="B471" s="5" t="s">
        <v>600</v>
      </c>
      <c r="C471" s="5" t="s">
        <v>633</v>
      </c>
      <c r="D471" s="5" t="s">
        <v>613</v>
      </c>
      <c r="E471" s="5" t="s">
        <v>618</v>
      </c>
      <c r="F471" s="6">
        <v>23300</v>
      </c>
      <c r="G471" s="7">
        <v>218.4</v>
      </c>
      <c r="H471" s="8">
        <v>5</v>
      </c>
      <c r="I471" s="8">
        <v>9</v>
      </c>
      <c r="J471" s="8">
        <v>2019</v>
      </c>
    </row>
    <row r="472" spans="1:10">
      <c r="A472" s="4" t="s">
        <v>476</v>
      </c>
      <c r="B472" s="5" t="s">
        <v>601</v>
      </c>
      <c r="C472" s="5" t="s">
        <v>613</v>
      </c>
      <c r="D472" s="5" t="s">
        <v>614</v>
      </c>
      <c r="E472" s="5" t="s">
        <v>619</v>
      </c>
      <c r="F472" s="6">
        <v>23300</v>
      </c>
      <c r="G472" s="7">
        <v>143.28</v>
      </c>
      <c r="H472" s="8">
        <v>13</v>
      </c>
      <c r="I472" s="8">
        <v>10</v>
      </c>
      <c r="J472" s="8">
        <v>2019</v>
      </c>
    </row>
    <row r="473" spans="1:10">
      <c r="A473" s="4" t="s">
        <v>586</v>
      </c>
      <c r="B473" s="5" t="s">
        <v>598</v>
      </c>
      <c r="C473" s="5" t="s">
        <v>633</v>
      </c>
      <c r="D473" s="5" t="s">
        <v>613</v>
      </c>
      <c r="E473" s="5" t="s">
        <v>619</v>
      </c>
      <c r="F473" s="6">
        <v>23294</v>
      </c>
      <c r="G473" s="7">
        <v>218.4</v>
      </c>
      <c r="H473" s="8">
        <v>30</v>
      </c>
      <c r="I473" s="8">
        <v>10</v>
      </c>
      <c r="J473" s="8">
        <v>2019</v>
      </c>
    </row>
    <row r="474" spans="1:10">
      <c r="A474" s="4" t="s">
        <v>400</v>
      </c>
      <c r="B474" s="5" t="s">
        <v>606</v>
      </c>
      <c r="C474" s="5" t="s">
        <v>613</v>
      </c>
      <c r="D474" s="5" t="s">
        <v>614</v>
      </c>
      <c r="E474" s="5" t="s">
        <v>619</v>
      </c>
      <c r="F474" s="6">
        <v>23252</v>
      </c>
      <c r="G474" s="7">
        <v>143.28</v>
      </c>
      <c r="H474" s="8">
        <v>29</v>
      </c>
      <c r="I474" s="8">
        <v>9</v>
      </c>
      <c r="J474" s="8">
        <v>2019</v>
      </c>
    </row>
    <row r="475" spans="1:10">
      <c r="A475" s="4" t="s">
        <v>179</v>
      </c>
      <c r="B475" s="5" t="s">
        <v>598</v>
      </c>
      <c r="C475" s="5" t="s">
        <v>633</v>
      </c>
      <c r="D475" s="5" t="s">
        <v>613</v>
      </c>
      <c r="E475" s="5" t="s">
        <v>618</v>
      </c>
      <c r="F475" s="6">
        <v>23247</v>
      </c>
      <c r="G475" s="7">
        <v>218.4</v>
      </c>
      <c r="H475" s="8">
        <v>21</v>
      </c>
      <c r="I475" s="8">
        <v>8</v>
      </c>
      <c r="J475" s="8">
        <v>2019</v>
      </c>
    </row>
    <row r="476" spans="1:10">
      <c r="A476" s="4" t="s">
        <v>54</v>
      </c>
      <c r="B476" s="5" t="s">
        <v>601</v>
      </c>
      <c r="C476" s="5" t="s">
        <v>614</v>
      </c>
      <c r="D476" s="5" t="s">
        <v>613</v>
      </c>
      <c r="E476" s="5" t="s">
        <v>619</v>
      </c>
      <c r="F476" s="6">
        <v>23240</v>
      </c>
      <c r="G476" s="7">
        <v>114.72</v>
      </c>
      <c r="H476" s="8">
        <v>6</v>
      </c>
      <c r="I476" s="8">
        <v>7</v>
      </c>
      <c r="J476" s="8">
        <v>2019</v>
      </c>
    </row>
    <row r="477" spans="1:10">
      <c r="A477" s="4" t="s">
        <v>287</v>
      </c>
      <c r="B477" s="5" t="s">
        <v>598</v>
      </c>
      <c r="C477" s="5" t="s">
        <v>633</v>
      </c>
      <c r="D477" s="5" t="s">
        <v>613</v>
      </c>
      <c r="E477" s="5" t="s">
        <v>619</v>
      </c>
      <c r="F477" s="6">
        <v>23200</v>
      </c>
      <c r="G477" s="7">
        <v>218.4</v>
      </c>
      <c r="H477" s="8">
        <v>12</v>
      </c>
      <c r="I477" s="8">
        <v>9</v>
      </c>
      <c r="J477" s="8">
        <v>2019</v>
      </c>
    </row>
    <row r="478" spans="1:10">
      <c r="A478" s="4" t="s">
        <v>449</v>
      </c>
      <c r="B478" s="5" t="s">
        <v>598</v>
      </c>
      <c r="C478" s="5" t="s">
        <v>633</v>
      </c>
      <c r="D478" s="5" t="s">
        <v>613</v>
      </c>
      <c r="E478" s="5" t="s">
        <v>619</v>
      </c>
      <c r="F478" s="6">
        <v>23180</v>
      </c>
      <c r="G478" s="7">
        <v>218.4</v>
      </c>
      <c r="H478" s="8">
        <v>10</v>
      </c>
      <c r="I478" s="8">
        <v>10</v>
      </c>
      <c r="J478" s="8">
        <v>2019</v>
      </c>
    </row>
    <row r="479" spans="1:10">
      <c r="A479" s="4" t="s">
        <v>589</v>
      </c>
      <c r="B479" s="5" t="s">
        <v>598</v>
      </c>
      <c r="C479" s="5" t="s">
        <v>633</v>
      </c>
      <c r="D479" s="5" t="s">
        <v>613</v>
      </c>
      <c r="E479" s="5" t="s">
        <v>619</v>
      </c>
      <c r="F479" s="6">
        <v>23160</v>
      </c>
      <c r="G479" s="7">
        <v>218.4</v>
      </c>
      <c r="H479" s="8">
        <v>31</v>
      </c>
      <c r="I479" s="8">
        <v>10</v>
      </c>
      <c r="J479" s="8">
        <v>2019</v>
      </c>
    </row>
    <row r="480" spans="1:10">
      <c r="A480" s="4" t="s">
        <v>469</v>
      </c>
      <c r="B480" s="5" t="s">
        <v>602</v>
      </c>
      <c r="C480" s="5" t="s">
        <v>614</v>
      </c>
      <c r="D480" s="5" t="s">
        <v>613</v>
      </c>
      <c r="E480" s="5" t="s">
        <v>619</v>
      </c>
      <c r="F480" s="6">
        <v>23140</v>
      </c>
      <c r="G480" s="7">
        <v>143.28</v>
      </c>
      <c r="H480" s="8">
        <v>11</v>
      </c>
      <c r="I480" s="8">
        <v>10</v>
      </c>
      <c r="J480" s="8">
        <v>2019</v>
      </c>
    </row>
    <row r="481" spans="1:10">
      <c r="A481" s="4" t="s">
        <v>157</v>
      </c>
      <c r="B481" s="5" t="s">
        <v>603</v>
      </c>
      <c r="C481" s="5" t="s">
        <v>613</v>
      </c>
      <c r="D481" s="5" t="s">
        <v>633</v>
      </c>
      <c r="E481" s="5" t="s">
        <v>619</v>
      </c>
      <c r="F481" s="6">
        <v>23104</v>
      </c>
      <c r="G481" s="7">
        <v>178.36</v>
      </c>
      <c r="H481" s="8">
        <v>21</v>
      </c>
      <c r="I481" s="8">
        <v>7</v>
      </c>
      <c r="J481" s="8">
        <v>2019</v>
      </c>
    </row>
    <row r="482" spans="1:10">
      <c r="A482" s="4" t="s">
        <v>246</v>
      </c>
      <c r="B482" s="5" t="s">
        <v>606</v>
      </c>
      <c r="C482" s="5" t="s">
        <v>613</v>
      </c>
      <c r="D482" s="5" t="s">
        <v>614</v>
      </c>
      <c r="E482" s="5" t="s">
        <v>619</v>
      </c>
      <c r="F482" s="6">
        <v>23080</v>
      </c>
      <c r="G482" s="7">
        <v>143.28</v>
      </c>
      <c r="H482" s="8">
        <v>5</v>
      </c>
      <c r="I482" s="8">
        <v>9</v>
      </c>
      <c r="J482" s="8">
        <v>2019</v>
      </c>
    </row>
    <row r="483" spans="1:10">
      <c r="A483" s="4" t="s">
        <v>458</v>
      </c>
      <c r="B483" s="5" t="s">
        <v>604</v>
      </c>
      <c r="C483" s="5" t="s">
        <v>633</v>
      </c>
      <c r="D483" s="5" t="s">
        <v>613</v>
      </c>
      <c r="E483" s="5" t="s">
        <v>618</v>
      </c>
      <c r="F483" s="6">
        <v>23060</v>
      </c>
      <c r="G483" s="7">
        <v>218.4</v>
      </c>
      <c r="H483" s="8">
        <v>10</v>
      </c>
      <c r="I483" s="8">
        <v>10</v>
      </c>
      <c r="J483" s="8">
        <v>2019</v>
      </c>
    </row>
    <row r="484" spans="1:10">
      <c r="A484" s="4" t="s">
        <v>138</v>
      </c>
      <c r="B484" s="5" t="s">
        <v>606</v>
      </c>
      <c r="C484" s="5" t="s">
        <v>613</v>
      </c>
      <c r="D484" s="5" t="s">
        <v>614</v>
      </c>
      <c r="E484" s="5" t="s">
        <v>619</v>
      </c>
      <c r="F484" s="6">
        <v>23060</v>
      </c>
      <c r="G484" s="7">
        <v>143.28</v>
      </c>
      <c r="H484" s="8">
        <v>19</v>
      </c>
      <c r="I484" s="8">
        <v>7</v>
      </c>
      <c r="J484" s="8">
        <v>2019</v>
      </c>
    </row>
    <row r="485" spans="1:10">
      <c r="A485" s="4" t="s">
        <v>346</v>
      </c>
      <c r="B485" s="5" t="s">
        <v>601</v>
      </c>
      <c r="C485" s="5" t="s">
        <v>614</v>
      </c>
      <c r="D485" s="5" t="s">
        <v>613</v>
      </c>
      <c r="E485" s="5" t="s">
        <v>619</v>
      </c>
      <c r="F485" s="6">
        <v>23060</v>
      </c>
      <c r="G485" s="7">
        <v>114.63</v>
      </c>
      <c r="H485" s="8">
        <v>21</v>
      </c>
      <c r="I485" s="8">
        <v>9</v>
      </c>
      <c r="J485" s="8">
        <v>2019</v>
      </c>
    </row>
    <row r="486" spans="1:10">
      <c r="A486" s="4" t="s">
        <v>156</v>
      </c>
      <c r="B486" s="5" t="s">
        <v>606</v>
      </c>
      <c r="C486" s="5" t="s">
        <v>613</v>
      </c>
      <c r="D486" s="5" t="s">
        <v>614</v>
      </c>
      <c r="E486" s="5" t="s">
        <v>619</v>
      </c>
      <c r="F486" s="6">
        <v>23052</v>
      </c>
      <c r="G486" s="7">
        <v>143.28</v>
      </c>
      <c r="H486" s="8">
        <v>21</v>
      </c>
      <c r="I486" s="8">
        <v>7</v>
      </c>
      <c r="J486" s="8">
        <v>2019</v>
      </c>
    </row>
    <row r="487" spans="1:10">
      <c r="A487" s="4" t="s">
        <v>425</v>
      </c>
      <c r="B487" s="5" t="s">
        <v>600</v>
      </c>
      <c r="C487" s="5" t="s">
        <v>633</v>
      </c>
      <c r="D487" s="5" t="s">
        <v>613</v>
      </c>
      <c r="E487" s="5" t="s">
        <v>619</v>
      </c>
      <c r="F487" s="6">
        <v>23040</v>
      </c>
      <c r="G487" s="7">
        <v>218.4</v>
      </c>
      <c r="H487" s="8">
        <v>6</v>
      </c>
      <c r="I487" s="8">
        <v>10</v>
      </c>
      <c r="J487" s="8">
        <v>2019</v>
      </c>
    </row>
    <row r="488" spans="1:10">
      <c r="A488" s="4" t="s">
        <v>323</v>
      </c>
      <c r="B488" s="5" t="s">
        <v>602</v>
      </c>
      <c r="C488" s="5" t="s">
        <v>614</v>
      </c>
      <c r="D488" s="5" t="s">
        <v>613</v>
      </c>
      <c r="E488" s="5" t="s">
        <v>619</v>
      </c>
      <c r="F488" s="6">
        <v>23020</v>
      </c>
      <c r="G488" s="7">
        <v>143.28</v>
      </c>
      <c r="H488" s="8">
        <v>18</v>
      </c>
      <c r="I488" s="8">
        <v>9</v>
      </c>
      <c r="J488" s="8">
        <v>2019</v>
      </c>
    </row>
    <row r="489" spans="1:10">
      <c r="A489" s="4" t="s">
        <v>565</v>
      </c>
      <c r="B489" s="5" t="s">
        <v>605</v>
      </c>
      <c r="C489" s="5" t="s">
        <v>613</v>
      </c>
      <c r="D489" s="5" t="s">
        <v>614</v>
      </c>
      <c r="E489" s="5" t="s">
        <v>619</v>
      </c>
      <c r="F489" s="6">
        <v>23020</v>
      </c>
      <c r="G489" s="7">
        <v>143.28</v>
      </c>
      <c r="H489" s="8">
        <v>26</v>
      </c>
      <c r="I489" s="8">
        <v>10</v>
      </c>
      <c r="J489" s="8">
        <v>2019</v>
      </c>
    </row>
    <row r="490" spans="1:10">
      <c r="A490" s="4" t="s">
        <v>318</v>
      </c>
      <c r="B490" s="5" t="s">
        <v>606</v>
      </c>
      <c r="C490" s="5" t="s">
        <v>613</v>
      </c>
      <c r="D490" s="5" t="s">
        <v>614</v>
      </c>
      <c r="E490" s="5" t="s">
        <v>619</v>
      </c>
      <c r="F490" s="6">
        <v>23011</v>
      </c>
      <c r="G490" s="7">
        <v>143.28</v>
      </c>
      <c r="H490" s="8">
        <v>18</v>
      </c>
      <c r="I490" s="8">
        <v>9</v>
      </c>
      <c r="J490" s="8">
        <v>2019</v>
      </c>
    </row>
    <row r="491" spans="1:10">
      <c r="A491" s="4" t="s">
        <v>180</v>
      </c>
      <c r="B491" s="5" t="s">
        <v>598</v>
      </c>
      <c r="C491" s="5" t="s">
        <v>633</v>
      </c>
      <c r="D491" s="5" t="s">
        <v>613</v>
      </c>
      <c r="E491" s="5" t="s">
        <v>618</v>
      </c>
      <c r="F491" s="6">
        <v>23000</v>
      </c>
      <c r="G491" s="7">
        <v>218.4</v>
      </c>
      <c r="H491" s="8">
        <v>21</v>
      </c>
      <c r="I491" s="8">
        <v>8</v>
      </c>
      <c r="J491" s="8">
        <v>2019</v>
      </c>
    </row>
    <row r="492" spans="1:10">
      <c r="A492" s="4" t="s">
        <v>317</v>
      </c>
      <c r="B492" s="5" t="s">
        <v>599</v>
      </c>
      <c r="C492" s="5" t="s">
        <v>633</v>
      </c>
      <c r="D492" s="5" t="s">
        <v>613</v>
      </c>
      <c r="E492" s="5" t="s">
        <v>618</v>
      </c>
      <c r="F492" s="6">
        <v>23000</v>
      </c>
      <c r="G492" s="7">
        <v>218.4</v>
      </c>
      <c r="H492" s="8">
        <v>18</v>
      </c>
      <c r="I492" s="8">
        <v>9</v>
      </c>
      <c r="J492" s="8">
        <v>2019</v>
      </c>
    </row>
    <row r="493" spans="1:10">
      <c r="A493" s="4" t="s">
        <v>493</v>
      </c>
      <c r="B493" s="5" t="s">
        <v>607</v>
      </c>
      <c r="C493" s="5" t="s">
        <v>614</v>
      </c>
      <c r="D493" s="5" t="s">
        <v>613</v>
      </c>
      <c r="E493" s="5" t="s">
        <v>619</v>
      </c>
      <c r="F493" s="6">
        <v>22980</v>
      </c>
      <c r="G493" s="7">
        <v>143.28</v>
      </c>
      <c r="H493" s="8">
        <v>16</v>
      </c>
      <c r="I493" s="8">
        <v>10</v>
      </c>
      <c r="J493" s="8">
        <v>2019</v>
      </c>
    </row>
    <row r="494" spans="1:10">
      <c r="A494" s="4" t="s">
        <v>336</v>
      </c>
      <c r="B494" s="5" t="s">
        <v>604</v>
      </c>
      <c r="C494" s="5" t="s">
        <v>633</v>
      </c>
      <c r="D494" s="5" t="s">
        <v>613</v>
      </c>
      <c r="E494" s="5" t="s">
        <v>618</v>
      </c>
      <c r="F494" s="6">
        <v>22955</v>
      </c>
      <c r="G494" s="7">
        <v>238.24</v>
      </c>
      <c r="H494" s="8">
        <v>19</v>
      </c>
      <c r="I494" s="8">
        <v>9</v>
      </c>
      <c r="J494" s="8">
        <v>2019</v>
      </c>
    </row>
    <row r="495" spans="1:10">
      <c r="A495" s="4" t="s">
        <v>166</v>
      </c>
      <c r="B495" s="5" t="s">
        <v>598</v>
      </c>
      <c r="C495" s="5" t="s">
        <v>633</v>
      </c>
      <c r="D495" s="5" t="s">
        <v>613</v>
      </c>
      <c r="E495" s="5" t="s">
        <v>618</v>
      </c>
      <c r="F495" s="6">
        <v>22900</v>
      </c>
      <c r="G495" s="7">
        <v>218.4</v>
      </c>
      <c r="H495" s="8">
        <v>26</v>
      </c>
      <c r="I495" s="8">
        <v>7</v>
      </c>
      <c r="J495" s="8">
        <v>2019</v>
      </c>
    </row>
    <row r="496" spans="1:10">
      <c r="A496" s="4" t="s">
        <v>363</v>
      </c>
      <c r="B496" s="5" t="s">
        <v>602</v>
      </c>
      <c r="C496" s="5" t="s">
        <v>614</v>
      </c>
      <c r="D496" s="5" t="s">
        <v>613</v>
      </c>
      <c r="E496" s="5" t="s">
        <v>619</v>
      </c>
      <c r="F496" s="6">
        <v>22840</v>
      </c>
      <c r="G496" s="7">
        <v>143.28</v>
      </c>
      <c r="H496" s="8">
        <v>25</v>
      </c>
      <c r="I496" s="8">
        <v>9</v>
      </c>
      <c r="J496" s="8">
        <v>2019</v>
      </c>
    </row>
    <row r="497" spans="1:10">
      <c r="A497" s="4" t="s">
        <v>375</v>
      </c>
      <c r="B497" s="5" t="s">
        <v>598</v>
      </c>
      <c r="C497" s="5" t="s">
        <v>633</v>
      </c>
      <c r="D497" s="5" t="s">
        <v>613</v>
      </c>
      <c r="E497" s="5" t="s">
        <v>618</v>
      </c>
      <c r="F497" s="6">
        <v>22820</v>
      </c>
      <c r="G497" s="7">
        <v>218.4</v>
      </c>
      <c r="H497" s="8">
        <v>26</v>
      </c>
      <c r="I497" s="8">
        <v>9</v>
      </c>
      <c r="J497" s="8">
        <v>2019</v>
      </c>
    </row>
    <row r="498" spans="1:10">
      <c r="A498" s="4" t="s">
        <v>302</v>
      </c>
      <c r="B498" s="5" t="s">
        <v>605</v>
      </c>
      <c r="C498" s="5" t="s">
        <v>613</v>
      </c>
      <c r="D498" s="5" t="s">
        <v>614</v>
      </c>
      <c r="E498" s="5" t="s">
        <v>619</v>
      </c>
      <c r="F498" s="6">
        <v>22780</v>
      </c>
      <c r="G498" s="7">
        <v>143.28</v>
      </c>
      <c r="H498" s="8">
        <v>15</v>
      </c>
      <c r="I498" s="8">
        <v>9</v>
      </c>
      <c r="J498" s="8">
        <v>2019</v>
      </c>
    </row>
    <row r="499" spans="1:10">
      <c r="A499" s="4" t="s">
        <v>208</v>
      </c>
      <c r="B499" s="5" t="s">
        <v>603</v>
      </c>
      <c r="C499" s="5" t="s">
        <v>633</v>
      </c>
      <c r="D499" s="5" t="s">
        <v>613</v>
      </c>
      <c r="E499" s="5" t="s">
        <v>618</v>
      </c>
      <c r="F499" s="6">
        <v>22740</v>
      </c>
      <c r="G499" s="7">
        <v>218.4</v>
      </c>
      <c r="H499" s="8">
        <v>25</v>
      </c>
      <c r="I499" s="8">
        <v>8</v>
      </c>
      <c r="J499" s="8">
        <v>2019</v>
      </c>
    </row>
    <row r="500" spans="1:10">
      <c r="A500" s="4" t="s">
        <v>115</v>
      </c>
      <c r="B500" s="5" t="s">
        <v>598</v>
      </c>
      <c r="C500" s="5" t="s">
        <v>633</v>
      </c>
      <c r="D500" s="5" t="s">
        <v>613</v>
      </c>
      <c r="E500" s="5" t="s">
        <v>618</v>
      </c>
      <c r="F500" s="6">
        <v>22720</v>
      </c>
      <c r="G500" s="7">
        <v>218.4</v>
      </c>
      <c r="H500" s="8">
        <v>17</v>
      </c>
      <c r="I500" s="8">
        <v>7</v>
      </c>
      <c r="J500" s="8">
        <v>2019</v>
      </c>
    </row>
    <row r="501" spans="1:10">
      <c r="A501" s="4" t="s">
        <v>207</v>
      </c>
      <c r="B501" s="5" t="s">
        <v>600</v>
      </c>
      <c r="C501" s="5" t="s">
        <v>633</v>
      </c>
      <c r="D501" s="5" t="s">
        <v>613</v>
      </c>
      <c r="E501" s="5" t="s">
        <v>618</v>
      </c>
      <c r="F501" s="6">
        <v>22720</v>
      </c>
      <c r="G501" s="7">
        <v>218.4</v>
      </c>
      <c r="H501" s="8">
        <v>25</v>
      </c>
      <c r="I501" s="8">
        <v>8</v>
      </c>
      <c r="J501" s="8">
        <v>2019</v>
      </c>
    </row>
    <row r="502" spans="1:10">
      <c r="A502" s="4" t="s">
        <v>19</v>
      </c>
      <c r="B502" s="5" t="s">
        <v>602</v>
      </c>
      <c r="C502" s="5" t="s">
        <v>613</v>
      </c>
      <c r="D502" s="5" t="s">
        <v>614</v>
      </c>
      <c r="E502" s="5" t="s">
        <v>619</v>
      </c>
      <c r="F502" s="6">
        <v>22660</v>
      </c>
      <c r="G502" s="7">
        <v>114.72</v>
      </c>
      <c r="H502" s="8">
        <v>3</v>
      </c>
      <c r="I502" s="8">
        <v>7</v>
      </c>
      <c r="J502" s="8">
        <v>2019</v>
      </c>
    </row>
    <row r="503" spans="1:10">
      <c r="A503" s="4" t="s">
        <v>583</v>
      </c>
      <c r="B503" s="5" t="s">
        <v>597</v>
      </c>
      <c r="C503" s="5" t="s">
        <v>613</v>
      </c>
      <c r="D503" s="5" t="s">
        <v>633</v>
      </c>
      <c r="E503" s="5" t="s">
        <v>619</v>
      </c>
      <c r="F503" s="6">
        <v>22632</v>
      </c>
      <c r="G503" s="7">
        <v>113.16</v>
      </c>
      <c r="H503" s="8">
        <v>30</v>
      </c>
      <c r="I503" s="8">
        <v>10</v>
      </c>
      <c r="J503" s="8">
        <v>2019</v>
      </c>
    </row>
    <row r="504" spans="1:10">
      <c r="A504" s="4" t="s">
        <v>364</v>
      </c>
      <c r="B504" s="5" t="s">
        <v>602</v>
      </c>
      <c r="C504" s="5" t="s">
        <v>614</v>
      </c>
      <c r="D504" s="5" t="s">
        <v>613</v>
      </c>
      <c r="E504" s="5" t="s">
        <v>619</v>
      </c>
      <c r="F504" s="6">
        <v>22620</v>
      </c>
      <c r="G504" s="7">
        <v>143.28</v>
      </c>
      <c r="H504" s="8">
        <v>25</v>
      </c>
      <c r="I504" s="8">
        <v>9</v>
      </c>
      <c r="J504" s="8">
        <v>2019</v>
      </c>
    </row>
    <row r="505" spans="1:10">
      <c r="A505" s="4" t="s">
        <v>378</v>
      </c>
      <c r="B505" s="5" t="s">
        <v>600</v>
      </c>
      <c r="C505" s="5" t="s">
        <v>633</v>
      </c>
      <c r="D505" s="5" t="s">
        <v>613</v>
      </c>
      <c r="E505" s="5" t="s">
        <v>618</v>
      </c>
      <c r="F505" s="6">
        <v>22580</v>
      </c>
      <c r="G505" s="7">
        <v>218.4</v>
      </c>
      <c r="H505" s="8">
        <v>27</v>
      </c>
      <c r="I505" s="8">
        <v>9</v>
      </c>
      <c r="J505" s="8">
        <v>2019</v>
      </c>
    </row>
    <row r="506" spans="1:10">
      <c r="A506" s="4" t="s">
        <v>85</v>
      </c>
      <c r="B506" s="5" t="s">
        <v>606</v>
      </c>
      <c r="C506" s="5" t="s">
        <v>613</v>
      </c>
      <c r="D506" s="5" t="s">
        <v>614</v>
      </c>
      <c r="E506" s="5" t="s">
        <v>619</v>
      </c>
      <c r="F506" s="6">
        <v>22520</v>
      </c>
      <c r="G506" s="7">
        <v>143.28</v>
      </c>
      <c r="H506" s="8">
        <v>12</v>
      </c>
      <c r="I506" s="8">
        <v>7</v>
      </c>
      <c r="J506" s="8">
        <v>2019</v>
      </c>
    </row>
    <row r="507" spans="1:10">
      <c r="A507" s="4" t="s">
        <v>566</v>
      </c>
      <c r="B507" s="5" t="s">
        <v>606</v>
      </c>
      <c r="C507" s="5" t="s">
        <v>613</v>
      </c>
      <c r="D507" s="5" t="s">
        <v>614</v>
      </c>
      <c r="E507" s="5" t="s">
        <v>619</v>
      </c>
      <c r="F507" s="6">
        <v>22520</v>
      </c>
      <c r="G507" s="7">
        <v>143.28</v>
      </c>
      <c r="H507" s="8">
        <v>26</v>
      </c>
      <c r="I507" s="8">
        <v>10</v>
      </c>
      <c r="J507" s="8">
        <v>2019</v>
      </c>
    </row>
    <row r="508" spans="1:10">
      <c r="A508" s="4" t="s">
        <v>309</v>
      </c>
      <c r="B508" s="5" t="s">
        <v>598</v>
      </c>
      <c r="C508" s="5" t="s">
        <v>633</v>
      </c>
      <c r="D508" s="5" t="s">
        <v>613</v>
      </c>
      <c r="E508" s="5" t="s">
        <v>618</v>
      </c>
      <c r="F508" s="6">
        <v>22500</v>
      </c>
      <c r="G508" s="7">
        <v>218.4</v>
      </c>
      <c r="H508" s="8">
        <v>15</v>
      </c>
      <c r="I508" s="8">
        <v>9</v>
      </c>
      <c r="J508" s="8">
        <v>2019</v>
      </c>
    </row>
    <row r="509" spans="1:10">
      <c r="A509" s="4" t="s">
        <v>523</v>
      </c>
      <c r="B509" s="5" t="s">
        <v>598</v>
      </c>
      <c r="C509" s="5" t="s">
        <v>633</v>
      </c>
      <c r="D509" s="5" t="s">
        <v>613</v>
      </c>
      <c r="E509" s="5" t="s">
        <v>618</v>
      </c>
      <c r="F509" s="6">
        <v>22500</v>
      </c>
      <c r="G509" s="7">
        <v>218.4</v>
      </c>
      <c r="H509" s="8">
        <v>19</v>
      </c>
      <c r="I509" s="8">
        <v>10</v>
      </c>
      <c r="J509" s="8">
        <v>2019</v>
      </c>
    </row>
    <row r="510" spans="1:10">
      <c r="A510" s="4" t="s">
        <v>285</v>
      </c>
      <c r="B510" s="5" t="s">
        <v>598</v>
      </c>
      <c r="C510" s="5" t="s">
        <v>633</v>
      </c>
      <c r="D510" s="5" t="s">
        <v>613</v>
      </c>
      <c r="E510" s="5" t="s">
        <v>618</v>
      </c>
      <c r="F510" s="6">
        <v>22468</v>
      </c>
      <c r="G510" s="7">
        <v>218.4</v>
      </c>
      <c r="H510" s="8">
        <v>12</v>
      </c>
      <c r="I510" s="8">
        <v>9</v>
      </c>
      <c r="J510" s="8">
        <v>2019</v>
      </c>
    </row>
    <row r="511" spans="1:10">
      <c r="A511" s="4" t="s">
        <v>268</v>
      </c>
      <c r="B511" s="5" t="s">
        <v>598</v>
      </c>
      <c r="C511" s="5" t="s">
        <v>633</v>
      </c>
      <c r="D511" s="5" t="s">
        <v>613</v>
      </c>
      <c r="E511" s="5" t="s">
        <v>618</v>
      </c>
      <c r="F511" s="6">
        <v>22384</v>
      </c>
      <c r="G511" s="7">
        <v>218.4</v>
      </c>
      <c r="H511" s="8">
        <v>8</v>
      </c>
      <c r="I511" s="8">
        <v>9</v>
      </c>
      <c r="J511" s="8">
        <v>2019</v>
      </c>
    </row>
    <row r="512" spans="1:10">
      <c r="A512" s="4" t="s">
        <v>269</v>
      </c>
      <c r="B512" s="5" t="s">
        <v>598</v>
      </c>
      <c r="C512" s="5" t="s">
        <v>633</v>
      </c>
      <c r="D512" s="5" t="s">
        <v>613</v>
      </c>
      <c r="E512" s="5" t="s">
        <v>618</v>
      </c>
      <c r="F512" s="6">
        <v>22350</v>
      </c>
      <c r="G512" s="7">
        <v>218.4</v>
      </c>
      <c r="H512" s="8">
        <v>8</v>
      </c>
      <c r="I512" s="8">
        <v>9</v>
      </c>
      <c r="J512" s="8">
        <v>2019</v>
      </c>
    </row>
    <row r="513" spans="1:10">
      <c r="A513" s="4" t="s">
        <v>129</v>
      </c>
      <c r="B513" s="5" t="s">
        <v>598</v>
      </c>
      <c r="C513" s="5" t="s">
        <v>633</v>
      </c>
      <c r="D513" s="5" t="s">
        <v>613</v>
      </c>
      <c r="E513" s="5" t="s">
        <v>618</v>
      </c>
      <c r="F513" s="6">
        <v>22220</v>
      </c>
      <c r="G513" s="7">
        <v>218.4</v>
      </c>
      <c r="H513" s="8">
        <v>18</v>
      </c>
      <c r="I513" s="8">
        <v>7</v>
      </c>
      <c r="J513" s="8">
        <v>2019</v>
      </c>
    </row>
    <row r="514" spans="1:10">
      <c r="A514" s="4" t="s">
        <v>167</v>
      </c>
      <c r="B514" s="5" t="s">
        <v>600</v>
      </c>
      <c r="C514" s="5" t="s">
        <v>633</v>
      </c>
      <c r="D514" s="5" t="s">
        <v>613</v>
      </c>
      <c r="E514" s="5" t="s">
        <v>618</v>
      </c>
      <c r="F514" s="6">
        <v>22200</v>
      </c>
      <c r="G514" s="7">
        <v>218.4</v>
      </c>
      <c r="H514" s="8">
        <v>26</v>
      </c>
      <c r="I514" s="8">
        <v>7</v>
      </c>
      <c r="J514" s="8">
        <v>2019</v>
      </c>
    </row>
    <row r="515" spans="1:10">
      <c r="A515" s="4" t="s">
        <v>343</v>
      </c>
      <c r="B515" s="5" t="s">
        <v>602</v>
      </c>
      <c r="C515" s="5" t="s">
        <v>614</v>
      </c>
      <c r="D515" s="5" t="s">
        <v>613</v>
      </c>
      <c r="E515" s="5" t="s">
        <v>619</v>
      </c>
      <c r="F515" s="6">
        <v>22180</v>
      </c>
      <c r="G515" s="7">
        <v>143.28</v>
      </c>
      <c r="H515" s="8">
        <v>20</v>
      </c>
      <c r="I515" s="8">
        <v>9</v>
      </c>
      <c r="J515" s="8">
        <v>2019</v>
      </c>
    </row>
    <row r="516" spans="1:10">
      <c r="A516" s="4" t="s">
        <v>320</v>
      </c>
      <c r="B516" s="5" t="s">
        <v>602</v>
      </c>
      <c r="C516" s="5" t="s">
        <v>614</v>
      </c>
      <c r="D516" s="5" t="s">
        <v>613</v>
      </c>
      <c r="E516" s="5" t="s">
        <v>619</v>
      </c>
      <c r="F516" s="6">
        <v>22160</v>
      </c>
      <c r="G516" s="7">
        <v>143.28</v>
      </c>
      <c r="H516" s="8">
        <v>18</v>
      </c>
      <c r="I516" s="8">
        <v>9</v>
      </c>
      <c r="J516" s="8">
        <v>2019</v>
      </c>
    </row>
    <row r="517" spans="1:10">
      <c r="A517" s="4" t="s">
        <v>195</v>
      </c>
      <c r="B517" s="5" t="s">
        <v>599</v>
      </c>
      <c r="C517" s="5" t="s">
        <v>633</v>
      </c>
      <c r="D517" s="5" t="s">
        <v>613</v>
      </c>
      <c r="E517" s="5" t="s">
        <v>618</v>
      </c>
      <c r="F517" s="6">
        <v>22127</v>
      </c>
      <c r="G517" s="7">
        <v>201.36</v>
      </c>
      <c r="H517" s="8">
        <v>24</v>
      </c>
      <c r="I517" s="8">
        <v>8</v>
      </c>
      <c r="J517" s="8">
        <v>2019</v>
      </c>
    </row>
    <row r="518" spans="1:10">
      <c r="A518" s="4" t="s">
        <v>88</v>
      </c>
      <c r="B518" s="5" t="s">
        <v>604</v>
      </c>
      <c r="C518" s="5" t="s">
        <v>613</v>
      </c>
      <c r="D518" s="5" t="s">
        <v>614</v>
      </c>
      <c r="E518" s="5" t="s">
        <v>619</v>
      </c>
      <c r="F518" s="6">
        <v>22120</v>
      </c>
      <c r="G518" s="7">
        <v>143.28</v>
      </c>
      <c r="H518" s="8">
        <v>12</v>
      </c>
      <c r="I518" s="8">
        <v>7</v>
      </c>
      <c r="J518" s="8">
        <v>2019</v>
      </c>
    </row>
    <row r="519" spans="1:10">
      <c r="A519" s="4" t="s">
        <v>587</v>
      </c>
      <c r="B519" s="5" t="s">
        <v>597</v>
      </c>
      <c r="C519" s="5" t="s">
        <v>613</v>
      </c>
      <c r="D519" s="5" t="s">
        <v>633</v>
      </c>
      <c r="E519" s="5" t="s">
        <v>619</v>
      </c>
      <c r="F519" s="6">
        <v>22097</v>
      </c>
      <c r="G519" s="7">
        <v>110.49</v>
      </c>
      <c r="H519" s="8">
        <v>31</v>
      </c>
      <c r="I519" s="8">
        <v>10</v>
      </c>
      <c r="J519" s="8">
        <v>2019</v>
      </c>
    </row>
    <row r="520" spans="1:10">
      <c r="A520" s="4" t="s">
        <v>61</v>
      </c>
      <c r="B520" s="5" t="s">
        <v>600</v>
      </c>
      <c r="C520" s="5" t="s">
        <v>633</v>
      </c>
      <c r="D520" s="5" t="s">
        <v>613</v>
      </c>
      <c r="E520" s="5" t="s">
        <v>618</v>
      </c>
      <c r="F520" s="6">
        <v>22040</v>
      </c>
      <c r="G520" s="7">
        <v>218.4</v>
      </c>
      <c r="H520" s="8">
        <v>10</v>
      </c>
      <c r="I520" s="8">
        <v>7</v>
      </c>
      <c r="J520" s="8">
        <v>2019</v>
      </c>
    </row>
    <row r="521" spans="1:10">
      <c r="A521" s="4" t="s">
        <v>120</v>
      </c>
      <c r="B521" s="5" t="s">
        <v>604</v>
      </c>
      <c r="C521" s="5" t="s">
        <v>633</v>
      </c>
      <c r="D521" s="5" t="s">
        <v>613</v>
      </c>
      <c r="E521" s="5" t="s">
        <v>618</v>
      </c>
      <c r="F521" s="6">
        <v>22040</v>
      </c>
      <c r="G521" s="7">
        <v>200.56</v>
      </c>
      <c r="H521" s="8">
        <v>17</v>
      </c>
      <c r="I521" s="8">
        <v>7</v>
      </c>
      <c r="J521" s="8">
        <v>2019</v>
      </c>
    </row>
    <row r="522" spans="1:10">
      <c r="A522" s="4" t="s">
        <v>97</v>
      </c>
      <c r="B522" s="5" t="s">
        <v>604</v>
      </c>
      <c r="C522" s="5" t="s">
        <v>633</v>
      </c>
      <c r="D522" s="5" t="s">
        <v>613</v>
      </c>
      <c r="E522" s="5" t="s">
        <v>618</v>
      </c>
      <c r="F522" s="6">
        <v>22000</v>
      </c>
      <c r="G522" s="7">
        <v>200.2</v>
      </c>
      <c r="H522" s="8">
        <v>13</v>
      </c>
      <c r="I522" s="8">
        <v>7</v>
      </c>
      <c r="J522" s="8">
        <v>2019</v>
      </c>
    </row>
    <row r="523" spans="1:10">
      <c r="A523" s="4" t="s">
        <v>56</v>
      </c>
      <c r="B523" s="5" t="s">
        <v>604</v>
      </c>
      <c r="C523" s="5" t="s">
        <v>633</v>
      </c>
      <c r="D523" s="5" t="s">
        <v>613</v>
      </c>
      <c r="E523" s="5" t="s">
        <v>618</v>
      </c>
      <c r="F523" s="6">
        <v>21980</v>
      </c>
      <c r="G523" s="7">
        <v>200.02</v>
      </c>
      <c r="H523" s="8">
        <v>5</v>
      </c>
      <c r="I523" s="8">
        <v>7</v>
      </c>
      <c r="J523" s="8">
        <v>2019</v>
      </c>
    </row>
    <row r="524" spans="1:10">
      <c r="A524" s="4" t="s">
        <v>45</v>
      </c>
      <c r="B524" s="5" t="s">
        <v>601</v>
      </c>
      <c r="C524" s="5" t="s">
        <v>613</v>
      </c>
      <c r="D524" s="5" t="s">
        <v>614</v>
      </c>
      <c r="E524" s="5" t="s">
        <v>619</v>
      </c>
      <c r="F524" s="6">
        <v>21900</v>
      </c>
      <c r="G524" s="7">
        <v>143.28</v>
      </c>
      <c r="H524" s="8">
        <v>6</v>
      </c>
      <c r="I524" s="8">
        <v>7</v>
      </c>
      <c r="J524" s="8">
        <v>2019</v>
      </c>
    </row>
    <row r="525" spans="1:10">
      <c r="A525" s="4" t="s">
        <v>567</v>
      </c>
      <c r="B525" s="5" t="s">
        <v>606</v>
      </c>
      <c r="C525" s="5" t="s">
        <v>613</v>
      </c>
      <c r="D525" s="5" t="s">
        <v>614</v>
      </c>
      <c r="E525" s="5" t="s">
        <v>619</v>
      </c>
      <c r="F525" s="6">
        <v>21860</v>
      </c>
      <c r="G525" s="7">
        <v>143.28</v>
      </c>
      <c r="H525" s="8">
        <v>26</v>
      </c>
      <c r="I525" s="8">
        <v>10</v>
      </c>
      <c r="J525" s="8">
        <v>2019</v>
      </c>
    </row>
    <row r="526" spans="1:10">
      <c r="A526" s="4" t="s">
        <v>140</v>
      </c>
      <c r="B526" s="5" t="s">
        <v>606</v>
      </c>
      <c r="C526" s="5" t="s">
        <v>613</v>
      </c>
      <c r="D526" s="5" t="s">
        <v>614</v>
      </c>
      <c r="E526" s="5" t="s">
        <v>619</v>
      </c>
      <c r="F526" s="6">
        <v>21840</v>
      </c>
      <c r="G526" s="7">
        <v>143.28</v>
      </c>
      <c r="H526" s="8">
        <v>19</v>
      </c>
      <c r="I526" s="8">
        <v>7</v>
      </c>
      <c r="J526" s="8">
        <v>2019</v>
      </c>
    </row>
    <row r="527" spans="1:10">
      <c r="A527" s="4" t="s">
        <v>59</v>
      </c>
      <c r="B527" s="5" t="s">
        <v>597</v>
      </c>
      <c r="C527" s="5" t="s">
        <v>633</v>
      </c>
      <c r="D527" s="5" t="s">
        <v>613</v>
      </c>
      <c r="E527" s="5" t="s">
        <v>618</v>
      </c>
      <c r="F527" s="6">
        <v>21779</v>
      </c>
      <c r="G527" s="7">
        <v>241.32</v>
      </c>
      <c r="H527" s="8">
        <v>7</v>
      </c>
      <c r="I527" s="8">
        <v>7</v>
      </c>
      <c r="J527" s="8">
        <v>2019</v>
      </c>
    </row>
    <row r="528" spans="1:10">
      <c r="A528" s="4" t="s">
        <v>64</v>
      </c>
      <c r="B528" s="5" t="s">
        <v>604</v>
      </c>
      <c r="C528" s="5" t="s">
        <v>633</v>
      </c>
      <c r="D528" s="5" t="s">
        <v>613</v>
      </c>
      <c r="E528" s="5" t="s">
        <v>618</v>
      </c>
      <c r="F528" s="6">
        <v>21660</v>
      </c>
      <c r="G528" s="7">
        <v>218.4</v>
      </c>
      <c r="H528" s="8">
        <v>6</v>
      </c>
      <c r="I528" s="8">
        <v>7</v>
      </c>
      <c r="J528" s="8">
        <v>2019</v>
      </c>
    </row>
    <row r="529" spans="1:10">
      <c r="A529" s="4" t="s">
        <v>351</v>
      </c>
      <c r="B529" s="5" t="s">
        <v>601</v>
      </c>
      <c r="C529" s="5" t="s">
        <v>613</v>
      </c>
      <c r="D529" s="5" t="s">
        <v>614</v>
      </c>
      <c r="E529" s="5" t="s">
        <v>619</v>
      </c>
      <c r="F529" s="6">
        <v>21660</v>
      </c>
      <c r="G529" s="7">
        <v>143.28</v>
      </c>
      <c r="H529" s="8">
        <v>22</v>
      </c>
      <c r="I529" s="8">
        <v>9</v>
      </c>
      <c r="J529" s="8">
        <v>2019</v>
      </c>
    </row>
    <row r="530" spans="1:10">
      <c r="A530" s="4" t="s">
        <v>380</v>
      </c>
      <c r="B530" s="5" t="s">
        <v>607</v>
      </c>
      <c r="C530" s="5" t="s">
        <v>614</v>
      </c>
      <c r="D530" s="5" t="s">
        <v>613</v>
      </c>
      <c r="E530" s="5" t="s">
        <v>619</v>
      </c>
      <c r="F530" s="6">
        <v>21520</v>
      </c>
      <c r="G530" s="7">
        <v>143.28</v>
      </c>
      <c r="H530" s="8">
        <v>27</v>
      </c>
      <c r="I530" s="8">
        <v>9</v>
      </c>
      <c r="J530" s="8">
        <v>2019</v>
      </c>
    </row>
    <row r="531" spans="1:10">
      <c r="A531" s="4" t="s">
        <v>559</v>
      </c>
      <c r="B531" s="5" t="s">
        <v>602</v>
      </c>
      <c r="C531" s="5" t="s">
        <v>614</v>
      </c>
      <c r="D531" s="5" t="s">
        <v>613</v>
      </c>
      <c r="E531" s="5" t="s">
        <v>619</v>
      </c>
      <c r="F531" s="6">
        <v>21500</v>
      </c>
      <c r="G531" s="7">
        <v>143.28</v>
      </c>
      <c r="H531" s="8">
        <v>26</v>
      </c>
      <c r="I531" s="8">
        <v>10</v>
      </c>
      <c r="J531" s="8">
        <v>2019</v>
      </c>
    </row>
    <row r="532" spans="1:10">
      <c r="A532" s="4" t="s">
        <v>160</v>
      </c>
      <c r="B532" s="5" t="s">
        <v>603</v>
      </c>
      <c r="C532" s="5" t="s">
        <v>613</v>
      </c>
      <c r="D532" s="5" t="s">
        <v>633</v>
      </c>
      <c r="E532" s="5" t="s">
        <v>619</v>
      </c>
      <c r="F532" s="6">
        <v>21360</v>
      </c>
      <c r="G532" s="7">
        <v>197.58</v>
      </c>
      <c r="H532" s="8">
        <v>26</v>
      </c>
      <c r="I532" s="8">
        <v>7</v>
      </c>
      <c r="J532" s="8">
        <v>2019</v>
      </c>
    </row>
    <row r="533" spans="1:10">
      <c r="A533" s="4" t="s">
        <v>15</v>
      </c>
      <c r="B533" s="5" t="s">
        <v>602</v>
      </c>
      <c r="C533" s="5" t="s">
        <v>614</v>
      </c>
      <c r="D533" s="5" t="s">
        <v>613</v>
      </c>
      <c r="E533" s="5" t="s">
        <v>619</v>
      </c>
      <c r="F533" s="6">
        <v>21260</v>
      </c>
      <c r="G533" s="7">
        <v>143.28</v>
      </c>
      <c r="H533" s="8">
        <v>3</v>
      </c>
      <c r="I533" s="8">
        <v>7</v>
      </c>
      <c r="J533" s="8">
        <v>2019</v>
      </c>
    </row>
    <row r="534" spans="1:10">
      <c r="A534" s="4" t="s">
        <v>421</v>
      </c>
      <c r="B534" s="5" t="s">
        <v>597</v>
      </c>
      <c r="C534" s="5" t="s">
        <v>613</v>
      </c>
      <c r="D534" s="5" t="s">
        <v>633</v>
      </c>
      <c r="E534" s="5" t="s">
        <v>619</v>
      </c>
      <c r="F534" s="6">
        <v>21151</v>
      </c>
      <c r="G534" s="7">
        <v>105.76</v>
      </c>
      <c r="H534" s="8">
        <v>6</v>
      </c>
      <c r="I534" s="8">
        <v>10</v>
      </c>
      <c r="J534" s="8">
        <v>2019</v>
      </c>
    </row>
    <row r="535" spans="1:10">
      <c r="A535" s="4" t="s">
        <v>11</v>
      </c>
      <c r="B535" s="5" t="s">
        <v>602</v>
      </c>
      <c r="C535" s="5" t="s">
        <v>614</v>
      </c>
      <c r="D535" s="5" t="s">
        <v>613</v>
      </c>
      <c r="E535" s="5" t="s">
        <v>619</v>
      </c>
      <c r="F535" s="6">
        <v>21050</v>
      </c>
      <c r="G535" s="7">
        <v>143.28</v>
      </c>
      <c r="H535" s="8">
        <v>3</v>
      </c>
      <c r="I535" s="8">
        <v>7</v>
      </c>
      <c r="J535" s="8">
        <v>2019</v>
      </c>
    </row>
    <row r="536" spans="1:10">
      <c r="A536" s="4" t="s">
        <v>389</v>
      </c>
      <c r="B536" s="5" t="s">
        <v>607</v>
      </c>
      <c r="C536" s="5" t="s">
        <v>614</v>
      </c>
      <c r="D536" s="5" t="s">
        <v>613</v>
      </c>
      <c r="E536" s="5" t="s">
        <v>619</v>
      </c>
      <c r="F536" s="6">
        <v>21020</v>
      </c>
      <c r="G536" s="7">
        <v>143.28</v>
      </c>
      <c r="H536" s="8">
        <v>28</v>
      </c>
      <c r="I536" s="8">
        <v>9</v>
      </c>
      <c r="J536" s="8">
        <v>2019</v>
      </c>
    </row>
    <row r="537" spans="1:10">
      <c r="A537" s="4" t="s">
        <v>83</v>
      </c>
      <c r="B537" s="5" t="s">
        <v>604</v>
      </c>
      <c r="C537" s="5" t="s">
        <v>633</v>
      </c>
      <c r="D537" s="5" t="s">
        <v>613</v>
      </c>
      <c r="E537" s="5" t="s">
        <v>618</v>
      </c>
      <c r="F537" s="6">
        <v>20917</v>
      </c>
      <c r="G537" s="7">
        <v>190.34</v>
      </c>
      <c r="H537" s="8">
        <v>12</v>
      </c>
      <c r="I537" s="8">
        <v>7</v>
      </c>
      <c r="J537" s="8">
        <v>2019</v>
      </c>
    </row>
    <row r="538" spans="1:10">
      <c r="A538" s="4" t="s">
        <v>90</v>
      </c>
      <c r="B538" s="5" t="s">
        <v>598</v>
      </c>
      <c r="C538" s="5" t="s">
        <v>633</v>
      </c>
      <c r="D538" s="5" t="s">
        <v>613</v>
      </c>
      <c r="E538" s="5" t="s">
        <v>618</v>
      </c>
      <c r="F538" s="6">
        <v>20916</v>
      </c>
      <c r="G538" s="7">
        <v>190.34</v>
      </c>
      <c r="H538" s="8">
        <v>12</v>
      </c>
      <c r="I538" s="8">
        <v>7</v>
      </c>
      <c r="J538" s="8">
        <v>2019</v>
      </c>
    </row>
    <row r="539" spans="1:10">
      <c r="A539" s="4" t="s">
        <v>569</v>
      </c>
      <c r="B539" s="5" t="s">
        <v>604</v>
      </c>
      <c r="C539" s="5" t="s">
        <v>633</v>
      </c>
      <c r="D539" s="5" t="s">
        <v>613</v>
      </c>
      <c r="E539" s="5" t="s">
        <v>618</v>
      </c>
      <c r="F539" s="6">
        <v>20767</v>
      </c>
      <c r="G539" s="7">
        <v>188.98</v>
      </c>
      <c r="H539" s="8">
        <v>26</v>
      </c>
      <c r="I539" s="8">
        <v>10</v>
      </c>
      <c r="J539" s="8">
        <v>2019</v>
      </c>
    </row>
    <row r="540" spans="1:10">
      <c r="A540" s="4" t="s">
        <v>299</v>
      </c>
      <c r="B540" s="5" t="s">
        <v>601</v>
      </c>
      <c r="C540" s="5" t="s">
        <v>613</v>
      </c>
      <c r="D540" s="5" t="s">
        <v>614</v>
      </c>
      <c r="E540" s="5" t="s">
        <v>619</v>
      </c>
      <c r="F540" s="6">
        <v>20720</v>
      </c>
      <c r="G540" s="7">
        <v>143.28</v>
      </c>
      <c r="H540" s="8">
        <v>14</v>
      </c>
      <c r="I540" s="8">
        <v>9</v>
      </c>
      <c r="J540" s="8">
        <v>2019</v>
      </c>
    </row>
    <row r="541" spans="1:10">
      <c r="A541" s="4" t="s">
        <v>313</v>
      </c>
      <c r="B541" s="5" t="s">
        <v>597</v>
      </c>
      <c r="C541" s="5" t="s">
        <v>613</v>
      </c>
      <c r="D541" s="5" t="s">
        <v>633</v>
      </c>
      <c r="E541" s="5" t="s">
        <v>619</v>
      </c>
      <c r="F541" s="6">
        <v>20340</v>
      </c>
      <c r="G541" s="7">
        <v>101.7</v>
      </c>
      <c r="H541" s="8">
        <v>18</v>
      </c>
      <c r="I541" s="8">
        <v>9</v>
      </c>
      <c r="J541" s="8">
        <v>2019</v>
      </c>
    </row>
    <row r="542" spans="1:10">
      <c r="A542" s="4" t="s">
        <v>127</v>
      </c>
      <c r="B542" s="5" t="s">
        <v>598</v>
      </c>
      <c r="C542" s="5" t="s">
        <v>633</v>
      </c>
      <c r="D542" s="5" t="s">
        <v>613</v>
      </c>
      <c r="E542" s="5" t="s">
        <v>618</v>
      </c>
      <c r="F542" s="6">
        <v>20330</v>
      </c>
      <c r="G542" s="7">
        <v>194.4</v>
      </c>
      <c r="H542" s="8">
        <v>18</v>
      </c>
      <c r="I542" s="8">
        <v>7</v>
      </c>
      <c r="J542" s="8">
        <v>2019</v>
      </c>
    </row>
    <row r="543" spans="1:10">
      <c r="A543" s="4" t="s">
        <v>379</v>
      </c>
      <c r="B543" s="5" t="s">
        <v>602</v>
      </c>
      <c r="C543" s="5" t="s">
        <v>614</v>
      </c>
      <c r="D543" s="5" t="s">
        <v>613</v>
      </c>
      <c r="E543" s="5" t="s">
        <v>619</v>
      </c>
      <c r="F543" s="6">
        <v>20280</v>
      </c>
      <c r="G543" s="7">
        <v>143.28</v>
      </c>
      <c r="H543" s="8">
        <v>27</v>
      </c>
      <c r="I543" s="8">
        <v>9</v>
      </c>
      <c r="J543" s="8">
        <v>2019</v>
      </c>
    </row>
    <row r="544" spans="1:10">
      <c r="A544" s="4" t="s">
        <v>593</v>
      </c>
      <c r="B544" s="5" t="s">
        <v>602</v>
      </c>
      <c r="C544" s="5" t="s">
        <v>614</v>
      </c>
      <c r="D544" s="5" t="s">
        <v>613</v>
      </c>
      <c r="E544" s="5" t="s">
        <v>619</v>
      </c>
      <c r="F544" s="6">
        <v>20180</v>
      </c>
      <c r="G544" s="7">
        <v>143.28</v>
      </c>
      <c r="H544" s="8">
        <v>31</v>
      </c>
      <c r="I544" s="8">
        <v>10</v>
      </c>
      <c r="J544" s="8">
        <v>2019</v>
      </c>
    </row>
    <row r="545" spans="1:10">
      <c r="A545" s="4" t="s">
        <v>570</v>
      </c>
      <c r="B545" s="5" t="s">
        <v>600</v>
      </c>
      <c r="C545" s="5" t="s">
        <v>633</v>
      </c>
      <c r="D545" s="5" t="s">
        <v>613</v>
      </c>
      <c r="E545" s="5" t="s">
        <v>618</v>
      </c>
      <c r="F545" s="6">
        <v>20150</v>
      </c>
      <c r="G545" s="7">
        <v>183.37</v>
      </c>
      <c r="H545" s="8">
        <v>26</v>
      </c>
      <c r="I545" s="8">
        <v>10</v>
      </c>
      <c r="J545" s="8">
        <v>2019</v>
      </c>
    </row>
    <row r="546" spans="1:10">
      <c r="A546" s="4" t="s">
        <v>9</v>
      </c>
      <c r="B546" s="5" t="s">
        <v>597</v>
      </c>
      <c r="C546" s="5" t="s">
        <v>633</v>
      </c>
      <c r="D546" s="5" t="s">
        <v>613</v>
      </c>
      <c r="E546" s="5" t="s">
        <v>618</v>
      </c>
      <c r="F546" s="6">
        <v>20120</v>
      </c>
      <c r="G546" s="7">
        <v>211.05</v>
      </c>
      <c r="H546" s="8">
        <v>3</v>
      </c>
      <c r="I546" s="8">
        <v>7</v>
      </c>
      <c r="J546" s="8">
        <v>2019</v>
      </c>
    </row>
    <row r="547" spans="1:10">
      <c r="A547" s="4" t="s">
        <v>560</v>
      </c>
      <c r="B547" s="5" t="s">
        <v>602</v>
      </c>
      <c r="C547" s="5" t="s">
        <v>614</v>
      </c>
      <c r="D547" s="5" t="s">
        <v>613</v>
      </c>
      <c r="E547" s="5" t="s">
        <v>619</v>
      </c>
      <c r="F547" s="6">
        <v>20120</v>
      </c>
      <c r="G547" s="7">
        <v>143.28</v>
      </c>
      <c r="H547" s="8">
        <v>26</v>
      </c>
      <c r="I547" s="8">
        <v>10</v>
      </c>
      <c r="J547" s="8">
        <v>2019</v>
      </c>
    </row>
    <row r="548" spans="1:10">
      <c r="A548" s="4" t="s">
        <v>401</v>
      </c>
      <c r="B548" s="5" t="s">
        <v>601</v>
      </c>
      <c r="C548" s="5" t="s">
        <v>613</v>
      </c>
      <c r="D548" s="5" t="s">
        <v>614</v>
      </c>
      <c r="E548" s="5" t="s">
        <v>619</v>
      </c>
      <c r="F548" s="6">
        <v>19985</v>
      </c>
      <c r="G548" s="7">
        <v>143.28</v>
      </c>
      <c r="H548" s="8">
        <v>29</v>
      </c>
      <c r="I548" s="8">
        <v>9</v>
      </c>
      <c r="J548" s="8">
        <v>2019</v>
      </c>
    </row>
    <row r="549" spans="1:10">
      <c r="A549" s="4" t="s">
        <v>440</v>
      </c>
      <c r="B549" s="5" t="s">
        <v>602</v>
      </c>
      <c r="C549" s="5" t="s">
        <v>614</v>
      </c>
      <c r="D549" s="5" t="s">
        <v>613</v>
      </c>
      <c r="E549" s="5" t="s">
        <v>619</v>
      </c>
      <c r="F549" s="6">
        <v>19945</v>
      </c>
      <c r="G549" s="7">
        <v>143.28</v>
      </c>
      <c r="H549" s="8">
        <v>9</v>
      </c>
      <c r="I549" s="8">
        <v>10</v>
      </c>
      <c r="J549" s="8">
        <v>2019</v>
      </c>
    </row>
    <row r="550" spans="1:10">
      <c r="A550" s="4" t="s">
        <v>359</v>
      </c>
      <c r="B550" s="5" t="s">
        <v>604</v>
      </c>
      <c r="C550" s="5" t="s">
        <v>633</v>
      </c>
      <c r="D550" s="5" t="s">
        <v>613</v>
      </c>
      <c r="E550" s="5" t="s">
        <v>618</v>
      </c>
      <c r="F550" s="6">
        <v>19780</v>
      </c>
      <c r="G550" s="7">
        <v>180</v>
      </c>
      <c r="H550" s="8">
        <v>25</v>
      </c>
      <c r="I550" s="8">
        <v>9</v>
      </c>
      <c r="J550" s="8">
        <v>2019</v>
      </c>
    </row>
    <row r="551" spans="1:10">
      <c r="A551" s="4" t="s">
        <v>464</v>
      </c>
      <c r="B551" s="5" t="s">
        <v>605</v>
      </c>
      <c r="C551" s="5" t="s">
        <v>613</v>
      </c>
      <c r="D551" s="5" t="s">
        <v>614</v>
      </c>
      <c r="E551" s="5" t="s">
        <v>619</v>
      </c>
      <c r="F551" s="6">
        <v>19630</v>
      </c>
      <c r="G551" s="7">
        <v>143.28</v>
      </c>
      <c r="H551" s="8">
        <v>11</v>
      </c>
      <c r="I551" s="8">
        <v>10</v>
      </c>
      <c r="J551" s="8">
        <v>2019</v>
      </c>
    </row>
    <row r="552" spans="1:10">
      <c r="A552" s="4" t="s">
        <v>358</v>
      </c>
      <c r="B552" s="5" t="s">
        <v>606</v>
      </c>
      <c r="C552" s="5" t="s">
        <v>614</v>
      </c>
      <c r="D552" s="5" t="s">
        <v>613</v>
      </c>
      <c r="E552" s="5" t="s">
        <v>619</v>
      </c>
      <c r="F552" s="6">
        <v>19340</v>
      </c>
      <c r="G552" s="7">
        <v>115.46</v>
      </c>
      <c r="H552" s="8">
        <v>22</v>
      </c>
      <c r="I552" s="8">
        <v>9</v>
      </c>
      <c r="J552" s="8">
        <v>2019</v>
      </c>
    </row>
    <row r="553" spans="1:10">
      <c r="A553" s="4" t="s">
        <v>584</v>
      </c>
      <c r="B553" s="5" t="s">
        <v>602</v>
      </c>
      <c r="C553" s="5" t="s">
        <v>614</v>
      </c>
      <c r="D553" s="5" t="s">
        <v>613</v>
      </c>
      <c r="E553" s="5" t="s">
        <v>619</v>
      </c>
      <c r="F553" s="6">
        <v>19020</v>
      </c>
      <c r="G553" s="7">
        <v>143.28</v>
      </c>
      <c r="H553" s="8">
        <v>30</v>
      </c>
      <c r="I553" s="8">
        <v>10</v>
      </c>
      <c r="J553" s="8">
        <v>2019</v>
      </c>
    </row>
    <row r="554" spans="1:10">
      <c r="A554" s="4" t="s">
        <v>134</v>
      </c>
      <c r="B554" s="5" t="s">
        <v>601</v>
      </c>
      <c r="C554" s="5" t="s">
        <v>613</v>
      </c>
      <c r="D554" s="5" t="s">
        <v>614</v>
      </c>
      <c r="E554" s="5" t="s">
        <v>619</v>
      </c>
      <c r="F554" s="6">
        <v>18577</v>
      </c>
      <c r="G554" s="7">
        <v>143.28</v>
      </c>
      <c r="H554" s="8">
        <v>19</v>
      </c>
      <c r="I554" s="8">
        <v>7</v>
      </c>
      <c r="J554" s="8">
        <v>2019</v>
      </c>
    </row>
    <row r="555" spans="1:10">
      <c r="A555" s="4" t="s">
        <v>96</v>
      </c>
      <c r="B555" s="5" t="s">
        <v>604</v>
      </c>
      <c r="C555" s="5" t="s">
        <v>613</v>
      </c>
      <c r="D555" s="5" t="s">
        <v>614</v>
      </c>
      <c r="E555" s="5" t="s">
        <v>619</v>
      </c>
      <c r="F555" s="6">
        <v>18560</v>
      </c>
      <c r="G555" s="7">
        <v>143.28</v>
      </c>
      <c r="H555" s="8">
        <v>13</v>
      </c>
      <c r="I555" s="8">
        <v>7</v>
      </c>
      <c r="J555" s="8">
        <v>2019</v>
      </c>
    </row>
    <row r="556" spans="1:10">
      <c r="A556" s="4" t="s">
        <v>148</v>
      </c>
      <c r="B556" s="5" t="s">
        <v>606</v>
      </c>
      <c r="C556" s="5" t="s">
        <v>613</v>
      </c>
      <c r="D556" s="5" t="s">
        <v>614</v>
      </c>
      <c r="E556" s="5" t="s">
        <v>619</v>
      </c>
      <c r="F556" s="6">
        <v>18261</v>
      </c>
      <c r="G556" s="7">
        <v>143.28</v>
      </c>
      <c r="H556" s="8">
        <v>20</v>
      </c>
      <c r="I556" s="8">
        <v>7</v>
      </c>
      <c r="J556" s="8">
        <v>2019</v>
      </c>
    </row>
    <row r="557" spans="1:10">
      <c r="A557" s="4" t="s">
        <v>478</v>
      </c>
      <c r="B557" s="5" t="s">
        <v>605</v>
      </c>
      <c r="C557" s="5" t="s">
        <v>613</v>
      </c>
      <c r="D557" s="5" t="s">
        <v>614</v>
      </c>
      <c r="E557" s="5" t="s">
        <v>619</v>
      </c>
      <c r="F557" s="6">
        <v>18140</v>
      </c>
      <c r="G557" s="7">
        <v>143.28</v>
      </c>
      <c r="H557" s="8">
        <v>13</v>
      </c>
      <c r="I557" s="8">
        <v>10</v>
      </c>
      <c r="J557" s="8">
        <v>2019</v>
      </c>
    </row>
    <row r="558" spans="1:10">
      <c r="A558" s="4" t="s">
        <v>52</v>
      </c>
      <c r="B558" s="5" t="s">
        <v>602</v>
      </c>
      <c r="C558" s="5" t="s">
        <v>613</v>
      </c>
      <c r="D558" s="5" t="s">
        <v>614</v>
      </c>
      <c r="E558" s="5" t="s">
        <v>619</v>
      </c>
      <c r="F558" s="6">
        <v>18140</v>
      </c>
      <c r="G558" s="7">
        <v>114.72</v>
      </c>
      <c r="H558" s="8">
        <v>6</v>
      </c>
      <c r="I558" s="8">
        <v>7</v>
      </c>
      <c r="J558" s="8">
        <v>2019</v>
      </c>
    </row>
    <row r="559" spans="1:10">
      <c r="A559" s="4" t="s">
        <v>67</v>
      </c>
      <c r="B559" s="5" t="s">
        <v>598</v>
      </c>
      <c r="C559" s="5" t="s">
        <v>633</v>
      </c>
      <c r="D559" s="5" t="s">
        <v>613</v>
      </c>
      <c r="E559" s="5" t="s">
        <v>618</v>
      </c>
      <c r="F559" s="6">
        <v>17477</v>
      </c>
      <c r="G559" s="7">
        <v>241.88</v>
      </c>
      <c r="H559" s="8">
        <v>10</v>
      </c>
      <c r="I559" s="8">
        <v>7</v>
      </c>
      <c r="J559" s="8">
        <v>2019</v>
      </c>
    </row>
    <row r="560" spans="1:10">
      <c r="A560" s="4" t="s">
        <v>235</v>
      </c>
      <c r="B560" s="5" t="s">
        <v>598</v>
      </c>
      <c r="C560" s="5" t="s">
        <v>633</v>
      </c>
      <c r="D560" s="5" t="s">
        <v>613</v>
      </c>
      <c r="E560" s="5" t="s">
        <v>618</v>
      </c>
      <c r="F560" s="6">
        <v>17040</v>
      </c>
      <c r="G560" s="7">
        <v>155.06</v>
      </c>
      <c r="H560" s="8">
        <v>4</v>
      </c>
      <c r="I560" s="8">
        <v>9</v>
      </c>
      <c r="J560" s="8">
        <v>2019</v>
      </c>
    </row>
    <row r="561" spans="1:10">
      <c r="A561" s="4" t="s">
        <v>310</v>
      </c>
      <c r="B561" s="5" t="s">
        <v>601</v>
      </c>
      <c r="C561" s="5" t="s">
        <v>613</v>
      </c>
      <c r="D561" s="5" t="s">
        <v>614</v>
      </c>
      <c r="E561" s="5" t="s">
        <v>619</v>
      </c>
      <c r="F561" s="6">
        <v>16760</v>
      </c>
      <c r="G561" s="7">
        <v>105.09</v>
      </c>
      <c r="H561" s="8">
        <v>15</v>
      </c>
      <c r="I561" s="8">
        <v>9</v>
      </c>
      <c r="J561" s="8">
        <v>2019</v>
      </c>
    </row>
    <row r="562" spans="1:10">
      <c r="A562" s="4" t="s">
        <v>354</v>
      </c>
      <c r="B562" s="5" t="s">
        <v>601</v>
      </c>
      <c r="C562" s="5" t="s">
        <v>614</v>
      </c>
      <c r="D562" s="5" t="s">
        <v>613</v>
      </c>
      <c r="E562" s="5" t="s">
        <v>619</v>
      </c>
      <c r="F562" s="6">
        <v>16726</v>
      </c>
      <c r="G562" s="7">
        <v>114.63</v>
      </c>
      <c r="H562" s="8">
        <v>22</v>
      </c>
      <c r="I562" s="8">
        <v>9</v>
      </c>
      <c r="J562" s="8">
        <v>2019</v>
      </c>
    </row>
    <row r="563" spans="1:10">
      <c r="A563" s="4" t="s">
        <v>420</v>
      </c>
      <c r="B563" s="5" t="s">
        <v>611</v>
      </c>
      <c r="C563" s="5" t="s">
        <v>613</v>
      </c>
      <c r="D563" s="5" t="s">
        <v>614</v>
      </c>
      <c r="E563" s="5" t="s">
        <v>619</v>
      </c>
      <c r="F563" s="6">
        <v>16061</v>
      </c>
      <c r="G563" s="7">
        <v>95.88</v>
      </c>
      <c r="H563" s="8">
        <v>3</v>
      </c>
      <c r="I563" s="8">
        <v>10</v>
      </c>
      <c r="J563" s="8">
        <v>2019</v>
      </c>
    </row>
    <row r="564" spans="1:10">
      <c r="A564" s="4" t="s">
        <v>467</v>
      </c>
      <c r="B564" s="5" t="s">
        <v>607</v>
      </c>
      <c r="C564" s="5" t="s">
        <v>614</v>
      </c>
      <c r="D564" s="5" t="s">
        <v>613</v>
      </c>
      <c r="E564" s="5" t="s">
        <v>619</v>
      </c>
      <c r="F564" s="6">
        <v>15660</v>
      </c>
      <c r="G564" s="7">
        <v>143.28</v>
      </c>
      <c r="H564" s="8">
        <v>11</v>
      </c>
      <c r="I564" s="8">
        <v>10</v>
      </c>
      <c r="J564" s="8">
        <v>2019</v>
      </c>
    </row>
    <row r="565" spans="1:10">
      <c r="A565" s="4" t="s">
        <v>155</v>
      </c>
      <c r="B565" s="5" t="s">
        <v>598</v>
      </c>
      <c r="C565" s="5" t="s">
        <v>633</v>
      </c>
      <c r="D565" s="5" t="s">
        <v>613</v>
      </c>
      <c r="E565" s="5" t="s">
        <v>618</v>
      </c>
      <c r="F565" s="6">
        <v>15600</v>
      </c>
      <c r="G565" s="7">
        <v>218.4</v>
      </c>
      <c r="H565" s="8">
        <v>21</v>
      </c>
      <c r="I565" s="8">
        <v>7</v>
      </c>
      <c r="J565" s="8">
        <v>2019</v>
      </c>
    </row>
    <row r="566" spans="1:10">
      <c r="A566" s="4" t="s">
        <v>98</v>
      </c>
      <c r="B566" s="5" t="s">
        <v>602</v>
      </c>
      <c r="C566" s="5" t="s">
        <v>614</v>
      </c>
      <c r="D566" s="5" t="s">
        <v>613</v>
      </c>
      <c r="E566" s="5" t="s">
        <v>619</v>
      </c>
      <c r="F566" s="6">
        <v>15600</v>
      </c>
      <c r="G566" s="7">
        <v>93.13</v>
      </c>
      <c r="H566" s="8">
        <v>13</v>
      </c>
      <c r="I566" s="8">
        <v>7</v>
      </c>
      <c r="J566" s="8">
        <v>2019</v>
      </c>
    </row>
    <row r="567" spans="1:10">
      <c r="A567" s="4" t="s">
        <v>124</v>
      </c>
      <c r="B567" s="5" t="s">
        <v>597</v>
      </c>
      <c r="C567" s="5" t="s">
        <v>633</v>
      </c>
      <c r="D567" s="5" t="s">
        <v>613</v>
      </c>
      <c r="E567" s="5" t="s">
        <v>618</v>
      </c>
      <c r="F567" s="6">
        <v>15565</v>
      </c>
      <c r="G567" s="7">
        <v>136.19</v>
      </c>
      <c r="H567" s="8">
        <v>18</v>
      </c>
      <c r="I567" s="8">
        <v>7</v>
      </c>
      <c r="J567" s="8">
        <v>2019</v>
      </c>
    </row>
    <row r="568" spans="1:10">
      <c r="A568" s="4" t="s">
        <v>18</v>
      </c>
      <c r="B568" s="5" t="s">
        <v>598</v>
      </c>
      <c r="C568" s="5" t="s">
        <v>633</v>
      </c>
      <c r="D568" s="5" t="s">
        <v>613</v>
      </c>
      <c r="E568" s="5" t="s">
        <v>618</v>
      </c>
      <c r="F568" s="6">
        <v>15440</v>
      </c>
      <c r="G568" s="7">
        <v>218.4</v>
      </c>
      <c r="H568" s="8">
        <v>3</v>
      </c>
      <c r="I568" s="8">
        <v>7</v>
      </c>
      <c r="J568" s="8">
        <v>2019</v>
      </c>
    </row>
    <row r="569" spans="1:10">
      <c r="A569" s="4" t="s">
        <v>383</v>
      </c>
      <c r="B569" s="5" t="s">
        <v>600</v>
      </c>
      <c r="C569" s="5" t="s">
        <v>633</v>
      </c>
      <c r="D569" s="5" t="s">
        <v>613</v>
      </c>
      <c r="E569" s="5" t="s">
        <v>618</v>
      </c>
      <c r="F569" s="6">
        <v>15438</v>
      </c>
      <c r="G569" s="7">
        <v>218.4</v>
      </c>
      <c r="H569" s="8">
        <v>27</v>
      </c>
      <c r="I569" s="8">
        <v>9</v>
      </c>
      <c r="J569" s="8">
        <v>2019</v>
      </c>
    </row>
    <row r="570" spans="1:10">
      <c r="A570" s="4" t="s">
        <v>355</v>
      </c>
      <c r="B570" s="5" t="s">
        <v>606</v>
      </c>
      <c r="C570" s="5" t="s">
        <v>614</v>
      </c>
      <c r="D570" s="5" t="s">
        <v>613</v>
      </c>
      <c r="E570" s="5" t="s">
        <v>619</v>
      </c>
      <c r="F570" s="6">
        <v>15326</v>
      </c>
      <c r="G570" s="7">
        <v>114.62</v>
      </c>
      <c r="H570" s="8">
        <v>22</v>
      </c>
      <c r="I570" s="8">
        <v>9</v>
      </c>
      <c r="J570" s="8">
        <v>2019</v>
      </c>
    </row>
    <row r="571" spans="1:10">
      <c r="A571" s="4" t="s">
        <v>312</v>
      </c>
      <c r="B571" s="5" t="s">
        <v>602</v>
      </c>
      <c r="C571" s="5" t="s">
        <v>614</v>
      </c>
      <c r="D571" s="5" t="s">
        <v>613</v>
      </c>
      <c r="E571" s="5" t="s">
        <v>619</v>
      </c>
      <c r="F571" s="6">
        <v>14260</v>
      </c>
      <c r="G571" s="7">
        <v>143.28</v>
      </c>
      <c r="H571" s="8">
        <v>15</v>
      </c>
      <c r="I571" s="8">
        <v>9</v>
      </c>
      <c r="J571" s="8">
        <v>2019</v>
      </c>
    </row>
    <row r="572" spans="1:10">
      <c r="A572" s="4" t="s">
        <v>325</v>
      </c>
      <c r="B572" s="5" t="s">
        <v>597</v>
      </c>
      <c r="C572" s="5" t="s">
        <v>633</v>
      </c>
      <c r="D572" s="5" t="s">
        <v>613</v>
      </c>
      <c r="E572" s="5" t="s">
        <v>618</v>
      </c>
      <c r="F572" s="6">
        <v>14143</v>
      </c>
      <c r="G572" s="7">
        <v>123.75</v>
      </c>
      <c r="H572" s="8">
        <v>18</v>
      </c>
      <c r="I572" s="8">
        <v>9</v>
      </c>
      <c r="J572" s="8">
        <v>2019</v>
      </c>
    </row>
    <row r="573" spans="1:10">
      <c r="A573" s="4" t="s">
        <v>248</v>
      </c>
      <c r="B573" s="5" t="s">
        <v>602</v>
      </c>
      <c r="C573" s="5" t="s">
        <v>613</v>
      </c>
      <c r="D573" s="5" t="s">
        <v>614</v>
      </c>
      <c r="E573" s="5" t="s">
        <v>619</v>
      </c>
      <c r="F573" s="6">
        <v>13380</v>
      </c>
      <c r="G573" s="7">
        <v>76.53</v>
      </c>
      <c r="H573" s="8">
        <v>5</v>
      </c>
      <c r="I573" s="8">
        <v>9</v>
      </c>
      <c r="J573" s="8">
        <v>2019</v>
      </c>
    </row>
    <row r="574" spans="1:10">
      <c r="A574" s="4" t="s">
        <v>319</v>
      </c>
      <c r="B574" s="5" t="s">
        <v>597</v>
      </c>
      <c r="C574" s="5" t="s">
        <v>633</v>
      </c>
      <c r="D574" s="5" t="s">
        <v>613</v>
      </c>
      <c r="E574" s="5" t="s">
        <v>618</v>
      </c>
      <c r="F574" s="6">
        <v>12957</v>
      </c>
      <c r="G574" s="7">
        <v>113.37</v>
      </c>
      <c r="H574" s="8">
        <v>18</v>
      </c>
      <c r="I574" s="8">
        <v>9</v>
      </c>
      <c r="J574" s="8">
        <v>2019</v>
      </c>
    </row>
    <row r="575" spans="1:10">
      <c r="A575" s="4" t="s">
        <v>197</v>
      </c>
      <c r="B575" s="5" t="s">
        <v>603</v>
      </c>
      <c r="C575" s="5" t="s">
        <v>633</v>
      </c>
      <c r="D575" s="5" t="s">
        <v>613</v>
      </c>
      <c r="E575" s="5" t="s">
        <v>618</v>
      </c>
      <c r="F575" s="6">
        <v>12735</v>
      </c>
      <c r="G575" s="7">
        <v>115.89</v>
      </c>
      <c r="H575" s="8">
        <v>24</v>
      </c>
      <c r="I575" s="8">
        <v>8</v>
      </c>
      <c r="J575" s="8">
        <v>2019</v>
      </c>
    </row>
    <row r="576" spans="1:10">
      <c r="A576" s="4" t="s">
        <v>53</v>
      </c>
      <c r="B576" s="5" t="s">
        <v>601</v>
      </c>
      <c r="C576" s="5" t="s">
        <v>613</v>
      </c>
      <c r="D576" s="5" t="s">
        <v>614</v>
      </c>
      <c r="E576" s="5" t="s">
        <v>619</v>
      </c>
      <c r="F576" s="6">
        <v>12160</v>
      </c>
      <c r="G576" s="7">
        <v>72.599999999999994</v>
      </c>
      <c r="H576" s="8">
        <v>6</v>
      </c>
      <c r="I576" s="8">
        <v>7</v>
      </c>
      <c r="J576" s="8">
        <v>2019</v>
      </c>
    </row>
    <row r="577" spans="1:10">
      <c r="A577" s="4" t="s">
        <v>125</v>
      </c>
      <c r="B577" s="5" t="s">
        <v>597</v>
      </c>
      <c r="C577" s="5" t="s">
        <v>633</v>
      </c>
      <c r="D577" s="5" t="s">
        <v>613</v>
      </c>
      <c r="E577" s="5" t="s">
        <v>618</v>
      </c>
      <c r="F577" s="6">
        <v>11975</v>
      </c>
      <c r="G577" s="7">
        <v>104.78</v>
      </c>
      <c r="H577" s="8">
        <v>18</v>
      </c>
      <c r="I577" s="8">
        <v>7</v>
      </c>
      <c r="J577" s="8">
        <v>2019</v>
      </c>
    </row>
    <row r="578" spans="1:10">
      <c r="A578" s="4" t="s">
        <v>196</v>
      </c>
      <c r="B578" s="5" t="s">
        <v>603</v>
      </c>
      <c r="C578" s="5" t="s">
        <v>633</v>
      </c>
      <c r="D578" s="5" t="s">
        <v>613</v>
      </c>
      <c r="E578" s="5" t="s">
        <v>618</v>
      </c>
      <c r="F578" s="6">
        <v>11850</v>
      </c>
      <c r="G578" s="7">
        <v>107.84</v>
      </c>
      <c r="H578" s="8">
        <v>24</v>
      </c>
      <c r="I578" s="8">
        <v>8</v>
      </c>
      <c r="J578" s="8">
        <v>2019</v>
      </c>
    </row>
    <row r="579" spans="1:10">
      <c r="A579" s="4" t="s">
        <v>548</v>
      </c>
      <c r="B579" s="5" t="s">
        <v>597</v>
      </c>
      <c r="C579" s="5" t="s">
        <v>613</v>
      </c>
      <c r="D579" s="5" t="s">
        <v>633</v>
      </c>
      <c r="E579" s="5" t="s">
        <v>619</v>
      </c>
      <c r="F579" s="6">
        <v>10500</v>
      </c>
      <c r="G579" s="7">
        <v>52.5</v>
      </c>
      <c r="H579" s="8">
        <v>24</v>
      </c>
      <c r="I579" s="8">
        <v>10</v>
      </c>
      <c r="J579" s="8">
        <v>2019</v>
      </c>
    </row>
    <row r="580" spans="1:10">
      <c r="A580" s="4" t="s">
        <v>292</v>
      </c>
      <c r="B580" s="5" t="s">
        <v>601</v>
      </c>
      <c r="C580" s="5" t="s">
        <v>613</v>
      </c>
      <c r="D580" s="5" t="s">
        <v>614</v>
      </c>
      <c r="E580" s="5" t="s">
        <v>619</v>
      </c>
      <c r="F580" s="6">
        <v>10476</v>
      </c>
      <c r="G580" s="7">
        <v>65.680000000000007</v>
      </c>
      <c r="H580" s="8">
        <v>13</v>
      </c>
      <c r="I580" s="8">
        <v>9</v>
      </c>
      <c r="J580" s="8">
        <v>2019</v>
      </c>
    </row>
    <row r="581" spans="1:10">
      <c r="A581" s="4" t="s">
        <v>326</v>
      </c>
      <c r="B581" s="5" t="s">
        <v>597</v>
      </c>
      <c r="C581" s="5" t="s">
        <v>633</v>
      </c>
      <c r="D581" s="5" t="s">
        <v>613</v>
      </c>
      <c r="E581" s="5" t="s">
        <v>618</v>
      </c>
      <c r="F581" s="6">
        <v>10366</v>
      </c>
      <c r="G581" s="7">
        <v>90.7</v>
      </c>
      <c r="H581" s="8">
        <v>18</v>
      </c>
      <c r="I581" s="8">
        <v>9</v>
      </c>
      <c r="J581" s="8">
        <v>2019</v>
      </c>
    </row>
    <row r="582" spans="1:10">
      <c r="A582" s="4" t="s">
        <v>32</v>
      </c>
      <c r="B582" s="5" t="s">
        <v>603</v>
      </c>
      <c r="C582" s="5" t="s">
        <v>613</v>
      </c>
      <c r="D582" s="5" t="s">
        <v>633</v>
      </c>
      <c r="E582" s="5" t="s">
        <v>619</v>
      </c>
      <c r="F582" s="6">
        <v>7808</v>
      </c>
      <c r="G582" s="7">
        <v>60.28</v>
      </c>
      <c r="H582" s="8">
        <v>4</v>
      </c>
      <c r="I582" s="8">
        <v>7</v>
      </c>
      <c r="J582" s="8">
        <v>2019</v>
      </c>
    </row>
    <row r="583" spans="1:10">
      <c r="A583" s="4" t="s">
        <v>572</v>
      </c>
      <c r="B583" s="5" t="s">
        <v>604</v>
      </c>
      <c r="C583" s="5" t="s">
        <v>633</v>
      </c>
      <c r="D583" s="5" t="s">
        <v>613</v>
      </c>
      <c r="E583" s="5" t="s">
        <v>618</v>
      </c>
      <c r="F583" s="6">
        <v>6253</v>
      </c>
      <c r="G583" s="7">
        <v>56.9</v>
      </c>
      <c r="H583" s="8">
        <v>27</v>
      </c>
      <c r="I583" s="8">
        <v>10</v>
      </c>
      <c r="J583" s="8">
        <v>2019</v>
      </c>
    </row>
    <row r="584" spans="1:10">
      <c r="A584" s="4" t="s">
        <v>254</v>
      </c>
      <c r="B584" s="5" t="s">
        <v>602</v>
      </c>
      <c r="C584" s="5" t="s">
        <v>613</v>
      </c>
      <c r="D584" s="5" t="s">
        <v>614</v>
      </c>
      <c r="E584" s="5" t="s">
        <v>619</v>
      </c>
      <c r="F584" s="6">
        <v>5400</v>
      </c>
      <c r="G584" s="7">
        <v>47.74</v>
      </c>
      <c r="H584" s="8">
        <v>6</v>
      </c>
      <c r="I584" s="8">
        <v>9</v>
      </c>
      <c r="J584" s="8">
        <v>2019</v>
      </c>
    </row>
    <row r="585" spans="1:10">
      <c r="A585" s="4" t="s">
        <v>399</v>
      </c>
      <c r="B585" s="5" t="s">
        <v>600</v>
      </c>
      <c r="C585" s="5" t="s">
        <v>633</v>
      </c>
      <c r="D585" s="5" t="s">
        <v>613</v>
      </c>
      <c r="E585" s="5" t="s">
        <v>618</v>
      </c>
      <c r="F585" s="6">
        <v>5045</v>
      </c>
      <c r="G585" s="7">
        <v>52.57</v>
      </c>
      <c r="H585" s="8">
        <v>29</v>
      </c>
      <c r="I585" s="8">
        <v>9</v>
      </c>
      <c r="J585" s="8">
        <v>2019</v>
      </c>
    </row>
    <row r="586" spans="1:10">
      <c r="A586" s="4" t="s">
        <v>441</v>
      </c>
      <c r="B586" s="5" t="s">
        <v>602</v>
      </c>
      <c r="C586" s="5" t="s">
        <v>614</v>
      </c>
      <c r="D586" s="5" t="s">
        <v>613</v>
      </c>
      <c r="E586" s="5" t="s">
        <v>619</v>
      </c>
      <c r="F586" s="6">
        <v>4695</v>
      </c>
      <c r="G586" s="7">
        <v>28.03</v>
      </c>
      <c r="H586" s="8">
        <v>9</v>
      </c>
      <c r="I586" s="8">
        <v>10</v>
      </c>
      <c r="J586" s="8">
        <v>2019</v>
      </c>
    </row>
    <row r="587" spans="1:10">
      <c r="A587" s="4" t="s">
        <v>78</v>
      </c>
      <c r="B587" s="5" t="s">
        <v>597</v>
      </c>
      <c r="C587" s="5" t="s">
        <v>633</v>
      </c>
      <c r="D587" s="5" t="s">
        <v>613</v>
      </c>
      <c r="E587" s="5" t="s">
        <v>618</v>
      </c>
      <c r="F587" s="6">
        <v>4633</v>
      </c>
      <c r="G587" s="7">
        <v>40.54</v>
      </c>
      <c r="H587" s="8">
        <v>11</v>
      </c>
      <c r="I587" s="8">
        <v>7</v>
      </c>
      <c r="J587" s="8">
        <v>2019</v>
      </c>
    </row>
    <row r="588" spans="1:10">
      <c r="A588" s="4" t="s">
        <v>89</v>
      </c>
      <c r="B588" s="5" t="s">
        <v>598</v>
      </c>
      <c r="C588" s="5" t="s">
        <v>633</v>
      </c>
      <c r="D588" s="5" t="s">
        <v>613</v>
      </c>
      <c r="E588" s="5" t="s">
        <v>619</v>
      </c>
      <c r="F588" s="6">
        <v>4224</v>
      </c>
      <c r="G588" s="7">
        <v>38.44</v>
      </c>
      <c r="H588" s="8">
        <v>12</v>
      </c>
      <c r="I588" s="8">
        <v>7</v>
      </c>
      <c r="J588" s="8">
        <v>2019</v>
      </c>
    </row>
    <row r="589" spans="1:10">
      <c r="A589" s="4" t="s">
        <v>571</v>
      </c>
      <c r="B589" s="5" t="s">
        <v>600</v>
      </c>
      <c r="C589" s="5" t="s">
        <v>633</v>
      </c>
      <c r="D589" s="5" t="s">
        <v>613</v>
      </c>
      <c r="E589" s="5" t="s">
        <v>618</v>
      </c>
      <c r="F589" s="6">
        <v>4010</v>
      </c>
      <c r="G589" s="7">
        <v>36.49</v>
      </c>
      <c r="H589" s="8">
        <v>27</v>
      </c>
      <c r="I589" s="8">
        <v>10</v>
      </c>
      <c r="J589" s="8">
        <v>2019</v>
      </c>
    </row>
    <row r="590" spans="1:10">
      <c r="A590" s="4" t="s">
        <v>84</v>
      </c>
      <c r="B590" s="5" t="s">
        <v>604</v>
      </c>
      <c r="C590" s="5" t="s">
        <v>633</v>
      </c>
      <c r="D590" s="5" t="s">
        <v>613</v>
      </c>
      <c r="E590" s="5" t="s">
        <v>618</v>
      </c>
      <c r="F590" s="6">
        <v>3583</v>
      </c>
      <c r="G590" s="7">
        <v>32.61</v>
      </c>
      <c r="H590" s="8">
        <v>12</v>
      </c>
      <c r="I590" s="8">
        <v>7</v>
      </c>
      <c r="J590" s="8">
        <v>2019</v>
      </c>
    </row>
    <row r="591" spans="1:10">
      <c r="A591" s="4" t="s">
        <v>194</v>
      </c>
      <c r="B591" s="5" t="s">
        <v>599</v>
      </c>
      <c r="C591" s="5" t="s">
        <v>633</v>
      </c>
      <c r="D591" s="5" t="s">
        <v>613</v>
      </c>
      <c r="E591" s="5" t="s">
        <v>618</v>
      </c>
      <c r="F591" s="6">
        <v>2633</v>
      </c>
      <c r="G591" s="7">
        <v>23.96</v>
      </c>
      <c r="H591" s="8">
        <v>24</v>
      </c>
      <c r="I591" s="8">
        <v>8</v>
      </c>
      <c r="J591" s="8">
        <v>2019</v>
      </c>
    </row>
    <row r="592" spans="1:10">
      <c r="A592" s="4" t="s">
        <v>119</v>
      </c>
      <c r="B592" s="5" t="s">
        <v>604</v>
      </c>
      <c r="C592" s="5" t="s">
        <v>633</v>
      </c>
      <c r="D592" s="5" t="s">
        <v>613</v>
      </c>
      <c r="E592" s="5" t="s">
        <v>618</v>
      </c>
      <c r="F592" s="6">
        <v>2600</v>
      </c>
      <c r="G592" s="7">
        <v>23.66</v>
      </c>
      <c r="H592" s="8">
        <v>17</v>
      </c>
      <c r="I592" s="8">
        <v>7</v>
      </c>
      <c r="J592" s="8">
        <v>2019</v>
      </c>
    </row>
    <row r="593" spans="1:10">
      <c r="A593" s="4" t="s">
        <v>126</v>
      </c>
      <c r="B593" s="5" t="s">
        <v>598</v>
      </c>
      <c r="C593" s="5" t="s">
        <v>633</v>
      </c>
      <c r="D593" s="5" t="s">
        <v>613</v>
      </c>
      <c r="E593" s="5" t="s">
        <v>618</v>
      </c>
      <c r="F593" s="6">
        <v>2600</v>
      </c>
      <c r="G593" s="7">
        <v>23.66</v>
      </c>
      <c r="H593" s="8">
        <v>18</v>
      </c>
      <c r="I593" s="8">
        <v>7</v>
      </c>
      <c r="J593" s="8">
        <v>2019</v>
      </c>
    </row>
    <row r="594" spans="1:10">
      <c r="A594" s="4" t="s">
        <v>329</v>
      </c>
      <c r="B594" s="5" t="s">
        <v>598</v>
      </c>
      <c r="C594" s="5" t="s">
        <v>633</v>
      </c>
      <c r="D594" s="5" t="s">
        <v>613</v>
      </c>
      <c r="E594" s="5" t="s">
        <v>618</v>
      </c>
      <c r="F594" s="6">
        <v>2300</v>
      </c>
      <c r="G594" s="7">
        <v>22</v>
      </c>
      <c r="H594" s="8">
        <v>18</v>
      </c>
      <c r="I594" s="8">
        <v>9</v>
      </c>
      <c r="J594" s="8">
        <v>2019</v>
      </c>
    </row>
    <row r="595" spans="1:10">
      <c r="A595" s="4" t="s">
        <v>585</v>
      </c>
      <c r="B595" s="5" t="s">
        <v>597</v>
      </c>
      <c r="C595" s="5" t="s">
        <v>633</v>
      </c>
      <c r="D595" s="5" t="s">
        <v>613</v>
      </c>
      <c r="E595" s="5" t="s">
        <v>619</v>
      </c>
      <c r="F595" s="6">
        <v>1473</v>
      </c>
      <c r="G595" s="7">
        <v>12.89</v>
      </c>
      <c r="H595" s="8">
        <v>30</v>
      </c>
      <c r="I595" s="8">
        <v>10</v>
      </c>
      <c r="J595" s="8">
        <v>2019</v>
      </c>
    </row>
    <row r="596" spans="1:10">
      <c r="A596" s="4" t="s">
        <v>198</v>
      </c>
      <c r="B596" s="5" t="s">
        <v>599</v>
      </c>
      <c r="C596" s="5" t="s">
        <v>633</v>
      </c>
      <c r="D596" s="5" t="s">
        <v>613</v>
      </c>
      <c r="E596" s="5" t="s">
        <v>618</v>
      </c>
      <c r="F596" s="6">
        <v>1295</v>
      </c>
      <c r="G596" s="7">
        <v>11.78</v>
      </c>
      <c r="H596" s="8">
        <v>24</v>
      </c>
      <c r="I596" s="8">
        <v>8</v>
      </c>
      <c r="J596" s="8">
        <v>2019</v>
      </c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pane ySplit="1" topLeftCell="A2" activePane="bottomLeft" state="frozen"/>
      <selection pane="bottomLeft" activeCell="D19" sqref="D19"/>
    </sheetView>
  </sheetViews>
  <sheetFormatPr baseColWidth="10" defaultColWidth="11.44140625" defaultRowHeight="15.6"/>
  <cols>
    <col min="1" max="1" width="11.44140625" style="8"/>
    <col min="2" max="2" width="14.6640625" style="8" customWidth="1"/>
    <col min="3" max="16384" width="11.44140625" style="8"/>
  </cols>
  <sheetData>
    <row r="1" spans="1:3">
      <c r="A1" s="12" t="s">
        <v>622</v>
      </c>
      <c r="B1" s="13"/>
      <c r="C1" s="14" t="s">
        <v>626</v>
      </c>
    </row>
    <row r="2" spans="1:3">
      <c r="A2" s="8" t="s">
        <v>631</v>
      </c>
      <c r="C2" s="8">
        <v>85</v>
      </c>
    </row>
    <row r="3" spans="1:3">
      <c r="A3" s="8" t="s">
        <v>623</v>
      </c>
      <c r="C3" s="8">
        <v>73</v>
      </c>
    </row>
    <row r="5" spans="1:3">
      <c r="A5" s="12" t="s">
        <v>624</v>
      </c>
      <c r="B5" s="12"/>
      <c r="C5" s="14" t="s">
        <v>621</v>
      </c>
    </row>
    <row r="6" spans="1:3">
      <c r="A6" s="8" t="s">
        <v>631</v>
      </c>
      <c r="C6" s="8">
        <v>9.1</v>
      </c>
    </row>
    <row r="7" spans="1:3">
      <c r="A7" s="8" t="s">
        <v>623</v>
      </c>
      <c r="C7" s="8">
        <v>5.97</v>
      </c>
    </row>
    <row r="8" spans="1:3">
      <c r="A8" s="8" t="s">
        <v>625</v>
      </c>
      <c r="C8" s="8">
        <v>5.97</v>
      </c>
    </row>
    <row r="9" spans="1:3">
      <c r="A9" s="8" t="s">
        <v>632</v>
      </c>
      <c r="C9" s="8">
        <v>9.1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H1048576"/>
    </sheetView>
  </sheetViews>
  <sheetFormatPr baseColWidth="10" defaultColWidth="15.109375" defaultRowHeight="17.399999999999999"/>
  <cols>
    <col min="1" max="16384" width="15.109375" style="1"/>
  </cols>
  <sheetData>
    <row r="1" s="2" customFormat="1"/>
  </sheetData>
  <phoneticPr fontId="1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97"/>
  <sheetViews>
    <sheetView topLeftCell="B1" workbookViewId="0">
      <pane ySplit="1" topLeftCell="A20" activePane="bottomLeft" state="frozen"/>
      <selection pane="bottomLeft" activeCell="D8" sqref="D8"/>
    </sheetView>
  </sheetViews>
  <sheetFormatPr baseColWidth="10" defaultColWidth="20.5546875" defaultRowHeight="15.6"/>
  <cols>
    <col min="1" max="1" width="20.5546875" style="9"/>
    <col min="2" max="2" width="20.5546875" style="8"/>
    <col min="3" max="3" width="13.5546875" style="8" customWidth="1"/>
    <col min="4" max="4" width="14.6640625" style="8" customWidth="1"/>
    <col min="5" max="5" width="20.5546875" style="8"/>
    <col min="6" max="6" width="15.109375" style="10" customWidth="1"/>
    <col min="7" max="7" width="11.33203125" style="11" customWidth="1"/>
    <col min="8" max="8" width="7.88671875" style="8" customWidth="1"/>
    <col min="9" max="9" width="9.109375" style="8" customWidth="1"/>
    <col min="10" max="16384" width="20.5546875" style="8"/>
  </cols>
  <sheetData>
    <row r="1" spans="1:10" s="3" customFormat="1">
      <c r="A1" s="36" t="s">
        <v>0</v>
      </c>
      <c r="B1" s="36" t="s">
        <v>596</v>
      </c>
      <c r="C1" s="36" t="s">
        <v>617</v>
      </c>
      <c r="D1" s="36" t="s">
        <v>612</v>
      </c>
      <c r="E1" s="36" t="s">
        <v>616</v>
      </c>
      <c r="F1" s="37" t="s">
        <v>1</v>
      </c>
      <c r="G1" s="38" t="s">
        <v>615</v>
      </c>
      <c r="H1" s="39" t="s">
        <v>630</v>
      </c>
      <c r="I1" s="39" t="s">
        <v>629</v>
      </c>
      <c r="J1" s="15" t="s">
        <v>634</v>
      </c>
    </row>
    <row r="2" spans="1:10">
      <c r="A2" s="4" t="s">
        <v>57</v>
      </c>
      <c r="B2" s="5" t="s">
        <v>597</v>
      </c>
      <c r="C2" s="5" t="s">
        <v>613</v>
      </c>
      <c r="D2" s="5" t="s">
        <v>633</v>
      </c>
      <c r="E2" s="5" t="s">
        <v>619</v>
      </c>
      <c r="F2" s="6">
        <v>29940</v>
      </c>
      <c r="G2" s="7">
        <v>149.69999999999999</v>
      </c>
      <c r="H2" s="8">
        <v>7</v>
      </c>
      <c r="I2" s="8">
        <v>7</v>
      </c>
      <c r="J2" s="16" t="str">
        <f>IF(F2&gt;26000,"A &gt; 26 ton",IF(F2&gt;20000,"B, 20-26",IF(F2&gt;15000,"C, 15-20",IF(F2&gt;10000,"D, 10-15","E &lt;10"))))</f>
        <v>A &gt; 26 ton</v>
      </c>
    </row>
    <row r="3" spans="1:10">
      <c r="A3" s="4" t="s">
        <v>24</v>
      </c>
      <c r="B3" s="5" t="s">
        <v>597</v>
      </c>
      <c r="C3" s="5" t="s">
        <v>613</v>
      </c>
      <c r="D3" s="5" t="s">
        <v>633</v>
      </c>
      <c r="E3" s="5" t="s">
        <v>619</v>
      </c>
      <c r="F3" s="6">
        <v>29020</v>
      </c>
      <c r="G3" s="7">
        <v>145.1</v>
      </c>
      <c r="H3" s="8">
        <v>4</v>
      </c>
      <c r="I3" s="8">
        <v>7</v>
      </c>
      <c r="J3" s="16" t="str">
        <f t="shared" ref="J3:J66" si="0">IF(F3&gt;26000,"A &gt; 26 ton",IF(F3&gt;20000,"B, 20-26",IF(F3&gt;15000,"C, 15-20",IF(F3&gt;10000,"D, 10-15","E &lt;10"))))</f>
        <v>A &gt; 26 ton</v>
      </c>
    </row>
    <row r="4" spans="1:10">
      <c r="A4" s="4" t="s">
        <v>143</v>
      </c>
      <c r="B4" s="5" t="s">
        <v>597</v>
      </c>
      <c r="C4" s="5" t="s">
        <v>613</v>
      </c>
      <c r="D4" s="5" t="s">
        <v>633</v>
      </c>
      <c r="E4" s="5" t="s">
        <v>619</v>
      </c>
      <c r="F4" s="6">
        <v>28780</v>
      </c>
      <c r="G4" s="7">
        <v>143.9</v>
      </c>
      <c r="H4" s="8">
        <v>20</v>
      </c>
      <c r="I4" s="8">
        <v>7</v>
      </c>
      <c r="J4" s="16" t="str">
        <f t="shared" si="0"/>
        <v>A &gt; 26 ton</v>
      </c>
    </row>
    <row r="5" spans="1:10">
      <c r="A5" s="4" t="s">
        <v>245</v>
      </c>
      <c r="B5" s="5" t="s">
        <v>597</v>
      </c>
      <c r="C5" s="5" t="s">
        <v>633</v>
      </c>
      <c r="D5" s="5" t="s">
        <v>613</v>
      </c>
      <c r="E5" s="5" t="s">
        <v>618</v>
      </c>
      <c r="F5" s="6">
        <v>28700</v>
      </c>
      <c r="G5" s="7">
        <v>251.13</v>
      </c>
      <c r="H5" s="8">
        <v>5</v>
      </c>
      <c r="I5" s="8">
        <v>9</v>
      </c>
      <c r="J5" s="16" t="str">
        <f t="shared" si="0"/>
        <v>A &gt; 26 ton</v>
      </c>
    </row>
    <row r="6" spans="1:10">
      <c r="A6" s="4" t="s">
        <v>334</v>
      </c>
      <c r="B6" s="5" t="s">
        <v>597</v>
      </c>
      <c r="C6" s="5" t="s">
        <v>633</v>
      </c>
      <c r="D6" s="5" t="s">
        <v>613</v>
      </c>
      <c r="E6" s="5" t="s">
        <v>618</v>
      </c>
      <c r="F6" s="6">
        <v>28600</v>
      </c>
      <c r="G6" s="7">
        <v>250.25</v>
      </c>
      <c r="H6" s="8">
        <v>19</v>
      </c>
      <c r="I6" s="8">
        <v>9</v>
      </c>
      <c r="J6" s="16" t="str">
        <f t="shared" si="0"/>
        <v>A &gt; 26 ton</v>
      </c>
    </row>
    <row r="7" spans="1:10">
      <c r="A7" s="4" t="s">
        <v>530</v>
      </c>
      <c r="B7" s="5" t="s">
        <v>602</v>
      </c>
      <c r="C7" s="5" t="s">
        <v>614</v>
      </c>
      <c r="D7" s="5" t="s">
        <v>613</v>
      </c>
      <c r="E7" s="5" t="s">
        <v>619</v>
      </c>
      <c r="F7" s="6">
        <v>28560</v>
      </c>
      <c r="G7" s="7">
        <v>170.5</v>
      </c>
      <c r="H7" s="8">
        <v>20</v>
      </c>
      <c r="I7" s="8">
        <v>10</v>
      </c>
      <c r="J7" s="16" t="str">
        <f t="shared" si="0"/>
        <v>A &gt; 26 ton</v>
      </c>
    </row>
    <row r="8" spans="1:10">
      <c r="A8" s="4" t="s">
        <v>51</v>
      </c>
      <c r="B8" s="5" t="s">
        <v>597</v>
      </c>
      <c r="C8" s="5" t="s">
        <v>633</v>
      </c>
      <c r="D8" s="5" t="s">
        <v>613</v>
      </c>
      <c r="E8" s="5" t="s">
        <v>619</v>
      </c>
      <c r="F8" s="6">
        <v>28520</v>
      </c>
      <c r="G8" s="7">
        <v>249.55</v>
      </c>
      <c r="H8" s="8">
        <v>6</v>
      </c>
      <c r="I8" s="8">
        <v>7</v>
      </c>
      <c r="J8" s="16" t="str">
        <f t="shared" si="0"/>
        <v>A &gt; 26 ton</v>
      </c>
    </row>
    <row r="9" spans="1:10">
      <c r="A9" s="4" t="s">
        <v>106</v>
      </c>
      <c r="B9" s="5" t="s">
        <v>597</v>
      </c>
      <c r="C9" s="5" t="s">
        <v>633</v>
      </c>
      <c r="D9" s="5" t="s">
        <v>613</v>
      </c>
      <c r="E9" s="5" t="s">
        <v>618</v>
      </c>
      <c r="F9" s="6">
        <v>28340</v>
      </c>
      <c r="G9" s="7">
        <v>247.98</v>
      </c>
      <c r="H9" s="8">
        <v>14</v>
      </c>
      <c r="I9" s="8">
        <v>7</v>
      </c>
      <c r="J9" s="16" t="str">
        <f t="shared" si="0"/>
        <v>A &gt; 26 ton</v>
      </c>
    </row>
    <row r="10" spans="1:10">
      <c r="A10" s="4" t="s">
        <v>16</v>
      </c>
      <c r="B10" s="5" t="s">
        <v>597</v>
      </c>
      <c r="C10" s="5" t="s">
        <v>633</v>
      </c>
      <c r="D10" s="5" t="s">
        <v>613</v>
      </c>
      <c r="E10" s="5" t="s">
        <v>618</v>
      </c>
      <c r="F10" s="6">
        <v>28320</v>
      </c>
      <c r="G10" s="7">
        <v>247.8</v>
      </c>
      <c r="H10" s="8">
        <v>3</v>
      </c>
      <c r="I10" s="8">
        <v>7</v>
      </c>
      <c r="J10" s="16" t="str">
        <f t="shared" si="0"/>
        <v>A &gt; 26 ton</v>
      </c>
    </row>
    <row r="11" spans="1:10">
      <c r="A11" s="4" t="s">
        <v>217</v>
      </c>
      <c r="B11" s="5" t="s">
        <v>597</v>
      </c>
      <c r="C11" s="5" t="s">
        <v>633</v>
      </c>
      <c r="D11" s="5" t="s">
        <v>613</v>
      </c>
      <c r="E11" s="5" t="s">
        <v>618</v>
      </c>
      <c r="F11" s="6">
        <v>28300</v>
      </c>
      <c r="G11" s="7">
        <v>247.63</v>
      </c>
      <c r="H11" s="8">
        <v>28</v>
      </c>
      <c r="I11" s="8">
        <v>8</v>
      </c>
      <c r="J11" s="16" t="str">
        <f t="shared" si="0"/>
        <v>A &gt; 26 ton</v>
      </c>
    </row>
    <row r="12" spans="1:10">
      <c r="A12" s="4" t="s">
        <v>266</v>
      </c>
      <c r="B12" s="5" t="s">
        <v>597</v>
      </c>
      <c r="C12" s="5" t="s">
        <v>633</v>
      </c>
      <c r="D12" s="5" t="s">
        <v>613</v>
      </c>
      <c r="E12" s="5" t="s">
        <v>618</v>
      </c>
      <c r="F12" s="6">
        <v>28300</v>
      </c>
      <c r="G12" s="7">
        <v>247.63</v>
      </c>
      <c r="H12" s="8">
        <v>8</v>
      </c>
      <c r="I12" s="8">
        <v>9</v>
      </c>
      <c r="J12" s="16" t="str">
        <f t="shared" si="0"/>
        <v>A &gt; 26 ton</v>
      </c>
    </row>
    <row r="13" spans="1:10">
      <c r="A13" s="4" t="s">
        <v>265</v>
      </c>
      <c r="B13" s="5" t="s">
        <v>597</v>
      </c>
      <c r="C13" s="5" t="s">
        <v>633</v>
      </c>
      <c r="D13" s="5" t="s">
        <v>613</v>
      </c>
      <c r="E13" s="5" t="s">
        <v>618</v>
      </c>
      <c r="F13" s="6">
        <v>28240</v>
      </c>
      <c r="G13" s="7">
        <v>247.1</v>
      </c>
      <c r="H13" s="8">
        <v>8</v>
      </c>
      <c r="I13" s="8">
        <v>9</v>
      </c>
      <c r="J13" s="16" t="str">
        <f t="shared" si="0"/>
        <v>A &gt; 26 ton</v>
      </c>
    </row>
    <row r="14" spans="1:10">
      <c r="A14" s="4" t="s">
        <v>70</v>
      </c>
      <c r="B14" s="5" t="s">
        <v>597</v>
      </c>
      <c r="C14" s="5" t="s">
        <v>633</v>
      </c>
      <c r="D14" s="5" t="s">
        <v>613</v>
      </c>
      <c r="E14" s="5" t="s">
        <v>618</v>
      </c>
      <c r="F14" s="6">
        <v>28200</v>
      </c>
      <c r="G14" s="7">
        <v>246.75</v>
      </c>
      <c r="H14" s="8">
        <v>10</v>
      </c>
      <c r="I14" s="8">
        <v>7</v>
      </c>
      <c r="J14" s="16" t="str">
        <f t="shared" si="0"/>
        <v>A &gt; 26 ton</v>
      </c>
    </row>
    <row r="15" spans="1:10">
      <c r="A15" s="4" t="s">
        <v>511</v>
      </c>
      <c r="B15" s="5" t="s">
        <v>602</v>
      </c>
      <c r="C15" s="5" t="s">
        <v>614</v>
      </c>
      <c r="D15" s="5" t="s">
        <v>613</v>
      </c>
      <c r="E15" s="5" t="s">
        <v>619</v>
      </c>
      <c r="F15" s="6">
        <v>28180</v>
      </c>
      <c r="G15" s="7">
        <v>168.23</v>
      </c>
      <c r="H15" s="8">
        <v>18</v>
      </c>
      <c r="I15" s="8">
        <v>10</v>
      </c>
      <c r="J15" s="16" t="str">
        <f t="shared" si="0"/>
        <v>A &gt; 26 ton</v>
      </c>
    </row>
    <row r="16" spans="1:10">
      <c r="A16" s="4" t="s">
        <v>5</v>
      </c>
      <c r="B16" s="5" t="s">
        <v>597</v>
      </c>
      <c r="C16" s="5" t="s">
        <v>613</v>
      </c>
      <c r="D16" s="5" t="s">
        <v>633</v>
      </c>
      <c r="E16" s="5" t="s">
        <v>619</v>
      </c>
      <c r="F16" s="6">
        <v>28150</v>
      </c>
      <c r="G16" s="7">
        <v>140.75</v>
      </c>
      <c r="H16" s="8">
        <v>3</v>
      </c>
      <c r="I16" s="8">
        <v>7</v>
      </c>
      <c r="J16" s="16" t="str">
        <f t="shared" si="0"/>
        <v>A &gt; 26 ton</v>
      </c>
    </row>
    <row r="17" spans="1:10">
      <c r="A17" s="4" t="s">
        <v>255</v>
      </c>
      <c r="B17" s="5" t="s">
        <v>597</v>
      </c>
      <c r="C17" s="5" t="s">
        <v>633</v>
      </c>
      <c r="D17" s="5" t="s">
        <v>613</v>
      </c>
      <c r="E17" s="5" t="s">
        <v>618</v>
      </c>
      <c r="F17" s="6">
        <v>28140</v>
      </c>
      <c r="G17" s="7">
        <v>246.23</v>
      </c>
      <c r="H17" s="8">
        <v>7</v>
      </c>
      <c r="I17" s="8">
        <v>9</v>
      </c>
      <c r="J17" s="16" t="str">
        <f t="shared" si="0"/>
        <v>A &gt; 26 ton</v>
      </c>
    </row>
    <row r="18" spans="1:10">
      <c r="A18" s="4" t="s">
        <v>529</v>
      </c>
      <c r="B18" s="5" t="s">
        <v>597</v>
      </c>
      <c r="C18" s="5" t="s">
        <v>633</v>
      </c>
      <c r="D18" s="5" t="s">
        <v>613</v>
      </c>
      <c r="E18" s="5" t="s">
        <v>618</v>
      </c>
      <c r="F18" s="6">
        <v>28140</v>
      </c>
      <c r="G18" s="7">
        <v>246.23</v>
      </c>
      <c r="H18" s="8">
        <v>20</v>
      </c>
      <c r="I18" s="8">
        <v>10</v>
      </c>
      <c r="J18" s="16" t="str">
        <f t="shared" si="0"/>
        <v>A &gt; 26 ton</v>
      </c>
    </row>
    <row r="19" spans="1:10">
      <c r="A19" s="4" t="s">
        <v>234</v>
      </c>
      <c r="B19" s="5" t="s">
        <v>597</v>
      </c>
      <c r="C19" s="5" t="s">
        <v>613</v>
      </c>
      <c r="D19" s="5" t="s">
        <v>633</v>
      </c>
      <c r="E19" s="5" t="s">
        <v>619</v>
      </c>
      <c r="F19" s="6">
        <v>28100</v>
      </c>
      <c r="G19" s="7">
        <v>140.5</v>
      </c>
      <c r="H19" s="8">
        <v>4</v>
      </c>
      <c r="I19" s="8">
        <v>9</v>
      </c>
      <c r="J19" s="16" t="str">
        <f t="shared" si="0"/>
        <v>A &gt; 26 ton</v>
      </c>
    </row>
    <row r="20" spans="1:10">
      <c r="A20" s="4" t="s">
        <v>275</v>
      </c>
      <c r="B20" s="5" t="s">
        <v>597</v>
      </c>
      <c r="C20" s="5" t="s">
        <v>633</v>
      </c>
      <c r="D20" s="5" t="s">
        <v>613</v>
      </c>
      <c r="E20" s="5" t="s">
        <v>618</v>
      </c>
      <c r="F20" s="6">
        <v>28000</v>
      </c>
      <c r="G20" s="7">
        <v>245</v>
      </c>
      <c r="H20" s="8">
        <v>11</v>
      </c>
      <c r="I20" s="8">
        <v>9</v>
      </c>
      <c r="J20" s="16" t="str">
        <f t="shared" si="0"/>
        <v>A &gt; 26 ton</v>
      </c>
    </row>
    <row r="21" spans="1:10">
      <c r="A21" s="4" t="s">
        <v>224</v>
      </c>
      <c r="B21" s="5" t="s">
        <v>597</v>
      </c>
      <c r="C21" s="5" t="s">
        <v>633</v>
      </c>
      <c r="D21" s="5" t="s">
        <v>613</v>
      </c>
      <c r="E21" s="5" t="s">
        <v>618</v>
      </c>
      <c r="F21" s="6">
        <v>27980</v>
      </c>
      <c r="G21" s="7">
        <v>244.83</v>
      </c>
      <c r="H21" s="8">
        <v>30</v>
      </c>
      <c r="I21" s="8">
        <v>8</v>
      </c>
      <c r="J21" s="16" t="str">
        <f t="shared" si="0"/>
        <v>A &gt; 26 ton</v>
      </c>
    </row>
    <row r="22" spans="1:10">
      <c r="A22" s="4" t="s">
        <v>372</v>
      </c>
      <c r="B22" s="5" t="s">
        <v>597</v>
      </c>
      <c r="C22" s="5" t="s">
        <v>633</v>
      </c>
      <c r="D22" s="5" t="s">
        <v>613</v>
      </c>
      <c r="E22" s="5" t="s">
        <v>618</v>
      </c>
      <c r="F22" s="6">
        <v>27980</v>
      </c>
      <c r="G22" s="7">
        <v>244.83</v>
      </c>
      <c r="H22" s="8">
        <v>26</v>
      </c>
      <c r="I22" s="8">
        <v>9</v>
      </c>
      <c r="J22" s="16" t="str">
        <f t="shared" si="0"/>
        <v>A &gt; 26 ton</v>
      </c>
    </row>
    <row r="23" spans="1:10">
      <c r="A23" s="4" t="s">
        <v>408</v>
      </c>
      <c r="B23" s="5" t="s">
        <v>597</v>
      </c>
      <c r="C23" s="5" t="s">
        <v>633</v>
      </c>
      <c r="D23" s="5" t="s">
        <v>613</v>
      </c>
      <c r="E23" s="5" t="s">
        <v>618</v>
      </c>
      <c r="F23" s="6">
        <v>27980</v>
      </c>
      <c r="G23" s="7">
        <v>244.83</v>
      </c>
      <c r="H23" s="8">
        <v>3</v>
      </c>
      <c r="I23" s="8">
        <v>10</v>
      </c>
      <c r="J23" s="16" t="str">
        <f t="shared" si="0"/>
        <v>A &gt; 26 ton</v>
      </c>
    </row>
    <row r="24" spans="1:10">
      <c r="A24" s="4" t="s">
        <v>8</v>
      </c>
      <c r="B24" s="5" t="s">
        <v>597</v>
      </c>
      <c r="C24" s="5" t="s">
        <v>633</v>
      </c>
      <c r="D24" s="5" t="s">
        <v>613</v>
      </c>
      <c r="E24" s="5" t="s">
        <v>618</v>
      </c>
      <c r="F24" s="6">
        <v>27975</v>
      </c>
      <c r="G24" s="7">
        <v>244.78</v>
      </c>
      <c r="H24" s="8">
        <v>3</v>
      </c>
      <c r="I24" s="8">
        <v>7</v>
      </c>
      <c r="J24" s="16" t="str">
        <f t="shared" si="0"/>
        <v>A &gt; 26 ton</v>
      </c>
    </row>
    <row r="25" spans="1:10">
      <c r="A25" s="4" t="s">
        <v>413</v>
      </c>
      <c r="B25" s="5" t="s">
        <v>597</v>
      </c>
      <c r="C25" s="5" t="s">
        <v>633</v>
      </c>
      <c r="D25" s="5" t="s">
        <v>613</v>
      </c>
      <c r="E25" s="5" t="s">
        <v>618</v>
      </c>
      <c r="F25" s="6">
        <v>27932</v>
      </c>
      <c r="G25" s="7">
        <v>244.41</v>
      </c>
      <c r="H25" s="8">
        <v>4</v>
      </c>
      <c r="I25" s="8">
        <v>10</v>
      </c>
      <c r="J25" s="16" t="str">
        <f t="shared" si="0"/>
        <v>A &gt; 26 ton</v>
      </c>
    </row>
    <row r="26" spans="1:10">
      <c r="A26" s="4" t="s">
        <v>293</v>
      </c>
      <c r="B26" s="5" t="s">
        <v>597</v>
      </c>
      <c r="C26" s="5" t="s">
        <v>633</v>
      </c>
      <c r="D26" s="5" t="s">
        <v>613</v>
      </c>
      <c r="E26" s="5" t="s">
        <v>618</v>
      </c>
      <c r="F26" s="6">
        <v>27930</v>
      </c>
      <c r="G26" s="7">
        <v>244.39</v>
      </c>
      <c r="H26" s="8">
        <v>13</v>
      </c>
      <c r="I26" s="8">
        <v>9</v>
      </c>
      <c r="J26" s="16" t="str">
        <f t="shared" si="0"/>
        <v>A &gt; 26 ton</v>
      </c>
    </row>
    <row r="27" spans="1:10">
      <c r="A27" s="4" t="s">
        <v>291</v>
      </c>
      <c r="B27" s="5" t="s">
        <v>597</v>
      </c>
      <c r="C27" s="5" t="s">
        <v>633</v>
      </c>
      <c r="D27" s="5" t="s">
        <v>613</v>
      </c>
      <c r="E27" s="5" t="s">
        <v>618</v>
      </c>
      <c r="F27" s="6">
        <v>27920</v>
      </c>
      <c r="G27" s="7">
        <v>244.3</v>
      </c>
      <c r="H27" s="8">
        <v>13</v>
      </c>
      <c r="I27" s="8">
        <v>9</v>
      </c>
      <c r="J27" s="16" t="str">
        <f t="shared" si="0"/>
        <v>A &gt; 26 ton</v>
      </c>
    </row>
    <row r="28" spans="1:10">
      <c r="A28" s="4" t="s">
        <v>252</v>
      </c>
      <c r="B28" s="5" t="s">
        <v>597</v>
      </c>
      <c r="C28" s="5" t="s">
        <v>633</v>
      </c>
      <c r="D28" s="5" t="s">
        <v>613</v>
      </c>
      <c r="E28" s="5" t="s">
        <v>618</v>
      </c>
      <c r="F28" s="6">
        <v>27910</v>
      </c>
      <c r="G28" s="7">
        <v>244.21</v>
      </c>
      <c r="H28" s="8">
        <v>6</v>
      </c>
      <c r="I28" s="8">
        <v>9</v>
      </c>
      <c r="J28" s="16" t="str">
        <f t="shared" si="0"/>
        <v>A &gt; 26 ton</v>
      </c>
    </row>
    <row r="29" spans="1:10">
      <c r="A29" s="4" t="s">
        <v>2</v>
      </c>
      <c r="B29" s="5" t="s">
        <v>597</v>
      </c>
      <c r="C29" s="5" t="s">
        <v>614</v>
      </c>
      <c r="D29" s="5" t="s">
        <v>613</v>
      </c>
      <c r="E29" s="5" t="s">
        <v>619</v>
      </c>
      <c r="F29" s="6">
        <v>27905</v>
      </c>
      <c r="G29" s="7">
        <v>166.59</v>
      </c>
      <c r="H29" s="8">
        <v>18</v>
      </c>
      <c r="I29" s="8">
        <v>9</v>
      </c>
      <c r="J29" s="16" t="str">
        <f t="shared" si="0"/>
        <v>A &gt; 26 ton</v>
      </c>
    </row>
    <row r="30" spans="1:10">
      <c r="A30" s="4" t="s">
        <v>276</v>
      </c>
      <c r="B30" s="5" t="s">
        <v>597</v>
      </c>
      <c r="C30" s="5" t="s">
        <v>633</v>
      </c>
      <c r="D30" s="5" t="s">
        <v>613</v>
      </c>
      <c r="E30" s="5" t="s">
        <v>618</v>
      </c>
      <c r="F30" s="6">
        <v>27844</v>
      </c>
      <c r="G30" s="7">
        <v>243.64</v>
      </c>
      <c r="H30" s="8">
        <v>11</v>
      </c>
      <c r="I30" s="8">
        <v>9</v>
      </c>
      <c r="J30" s="16" t="str">
        <f t="shared" si="0"/>
        <v>A &gt; 26 ton</v>
      </c>
    </row>
    <row r="31" spans="1:10">
      <c r="A31" s="4" t="s">
        <v>382</v>
      </c>
      <c r="B31" s="5" t="s">
        <v>597</v>
      </c>
      <c r="C31" s="5" t="s">
        <v>633</v>
      </c>
      <c r="D31" s="5" t="s">
        <v>613</v>
      </c>
      <c r="E31" s="5" t="s">
        <v>618</v>
      </c>
      <c r="F31" s="6">
        <v>27780</v>
      </c>
      <c r="G31" s="7">
        <v>243.08</v>
      </c>
      <c r="H31" s="8">
        <v>27</v>
      </c>
      <c r="I31" s="8">
        <v>9</v>
      </c>
      <c r="J31" s="16" t="str">
        <f t="shared" si="0"/>
        <v>A &gt; 26 ton</v>
      </c>
    </row>
    <row r="32" spans="1:10">
      <c r="A32" s="4" t="s">
        <v>415</v>
      </c>
      <c r="B32" s="5" t="s">
        <v>597</v>
      </c>
      <c r="C32" s="5" t="s">
        <v>633</v>
      </c>
      <c r="D32" s="5" t="s">
        <v>613</v>
      </c>
      <c r="E32" s="5" t="s">
        <v>618</v>
      </c>
      <c r="F32" s="6">
        <v>27700</v>
      </c>
      <c r="G32" s="7">
        <v>242.38</v>
      </c>
      <c r="H32" s="8">
        <v>4</v>
      </c>
      <c r="I32" s="8">
        <v>10</v>
      </c>
      <c r="J32" s="16" t="str">
        <f t="shared" si="0"/>
        <v>A &gt; 26 ton</v>
      </c>
    </row>
    <row r="33" spans="1:10">
      <c r="A33" s="4" t="s">
        <v>256</v>
      </c>
      <c r="B33" s="5" t="s">
        <v>597</v>
      </c>
      <c r="C33" s="5" t="s">
        <v>633</v>
      </c>
      <c r="D33" s="5" t="s">
        <v>613</v>
      </c>
      <c r="E33" s="5" t="s">
        <v>618</v>
      </c>
      <c r="F33" s="6">
        <v>27680</v>
      </c>
      <c r="G33" s="7">
        <v>242.2</v>
      </c>
      <c r="H33" s="8">
        <v>7</v>
      </c>
      <c r="I33" s="8">
        <v>9</v>
      </c>
      <c r="J33" s="16" t="str">
        <f t="shared" si="0"/>
        <v>A &gt; 26 ton</v>
      </c>
    </row>
    <row r="34" spans="1:10">
      <c r="A34" s="4" t="s">
        <v>370</v>
      </c>
      <c r="B34" s="5" t="s">
        <v>597</v>
      </c>
      <c r="C34" s="5" t="s">
        <v>633</v>
      </c>
      <c r="D34" s="5" t="s">
        <v>613</v>
      </c>
      <c r="E34" s="5" t="s">
        <v>618</v>
      </c>
      <c r="F34" s="6">
        <v>27660</v>
      </c>
      <c r="G34" s="7">
        <v>242.03</v>
      </c>
      <c r="H34" s="8">
        <v>26</v>
      </c>
      <c r="I34" s="8">
        <v>9</v>
      </c>
      <c r="J34" s="16" t="str">
        <f t="shared" si="0"/>
        <v>A &gt; 26 ton</v>
      </c>
    </row>
    <row r="35" spans="1:10">
      <c r="A35" s="4" t="s">
        <v>520</v>
      </c>
      <c r="B35" s="5" t="s">
        <v>602</v>
      </c>
      <c r="C35" s="5" t="s">
        <v>614</v>
      </c>
      <c r="D35" s="5" t="s">
        <v>613</v>
      </c>
      <c r="E35" s="5" t="s">
        <v>619</v>
      </c>
      <c r="F35" s="6">
        <v>27660</v>
      </c>
      <c r="G35" s="7">
        <v>165.13</v>
      </c>
      <c r="H35" s="8">
        <v>19</v>
      </c>
      <c r="I35" s="8">
        <v>10</v>
      </c>
      <c r="J35" s="16" t="str">
        <f t="shared" si="0"/>
        <v>A &gt; 26 ton</v>
      </c>
    </row>
    <row r="36" spans="1:10">
      <c r="A36" s="4" t="s">
        <v>542</v>
      </c>
      <c r="B36" s="5" t="s">
        <v>597</v>
      </c>
      <c r="C36" s="5" t="s">
        <v>633</v>
      </c>
      <c r="D36" s="5" t="s">
        <v>613</v>
      </c>
      <c r="E36" s="5" t="s">
        <v>618</v>
      </c>
      <c r="F36" s="6">
        <v>27640</v>
      </c>
      <c r="G36" s="7">
        <v>241.85</v>
      </c>
      <c r="H36" s="8">
        <v>23</v>
      </c>
      <c r="I36" s="8">
        <v>10</v>
      </c>
      <c r="J36" s="16" t="str">
        <f t="shared" si="0"/>
        <v>A &gt; 26 ton</v>
      </c>
    </row>
    <row r="37" spans="1:10">
      <c r="A37" s="4" t="s">
        <v>391</v>
      </c>
      <c r="B37" s="5" t="s">
        <v>597</v>
      </c>
      <c r="C37" s="5" t="s">
        <v>633</v>
      </c>
      <c r="D37" s="5" t="s">
        <v>613</v>
      </c>
      <c r="E37" s="5" t="s">
        <v>618</v>
      </c>
      <c r="F37" s="6">
        <v>27560</v>
      </c>
      <c r="G37" s="7">
        <v>241.15</v>
      </c>
      <c r="H37" s="8">
        <v>28</v>
      </c>
      <c r="I37" s="8">
        <v>9</v>
      </c>
      <c r="J37" s="16" t="str">
        <f t="shared" si="0"/>
        <v>A &gt; 26 ton</v>
      </c>
    </row>
    <row r="38" spans="1:10">
      <c r="A38" s="4" t="s">
        <v>522</v>
      </c>
      <c r="B38" s="5" t="s">
        <v>597</v>
      </c>
      <c r="C38" s="5" t="s">
        <v>633</v>
      </c>
      <c r="D38" s="5" t="s">
        <v>613</v>
      </c>
      <c r="E38" s="5" t="s">
        <v>618</v>
      </c>
      <c r="F38" s="6">
        <v>27560</v>
      </c>
      <c r="G38" s="7">
        <v>241.15</v>
      </c>
      <c r="H38" s="8">
        <v>19</v>
      </c>
      <c r="I38" s="8">
        <v>10</v>
      </c>
      <c r="J38" s="16" t="str">
        <f t="shared" si="0"/>
        <v>A &gt; 26 ton</v>
      </c>
    </row>
    <row r="39" spans="1:10">
      <c r="A39" s="4" t="s">
        <v>41</v>
      </c>
      <c r="B39" s="5" t="s">
        <v>602</v>
      </c>
      <c r="C39" s="5" t="s">
        <v>614</v>
      </c>
      <c r="D39" s="5" t="s">
        <v>613</v>
      </c>
      <c r="E39" s="5" t="s">
        <v>619</v>
      </c>
      <c r="F39" s="6">
        <v>27560</v>
      </c>
      <c r="G39" s="7">
        <v>164.53</v>
      </c>
      <c r="H39" s="8">
        <v>5</v>
      </c>
      <c r="I39" s="8">
        <v>7</v>
      </c>
      <c r="J39" s="16" t="str">
        <f t="shared" si="0"/>
        <v>A &gt; 26 ton</v>
      </c>
    </row>
    <row r="40" spans="1:10">
      <c r="A40" s="4" t="s">
        <v>122</v>
      </c>
      <c r="B40" s="5" t="s">
        <v>597</v>
      </c>
      <c r="C40" s="5" t="s">
        <v>613</v>
      </c>
      <c r="D40" s="5" t="s">
        <v>633</v>
      </c>
      <c r="E40" s="5" t="s">
        <v>619</v>
      </c>
      <c r="F40" s="6">
        <v>27560</v>
      </c>
      <c r="G40" s="7">
        <v>137.80000000000001</v>
      </c>
      <c r="H40" s="8">
        <v>18</v>
      </c>
      <c r="I40" s="8">
        <v>7</v>
      </c>
      <c r="J40" s="16" t="str">
        <f t="shared" si="0"/>
        <v>A &gt; 26 ton</v>
      </c>
    </row>
    <row r="41" spans="1:10">
      <c r="A41" s="4" t="s">
        <v>69</v>
      </c>
      <c r="B41" s="5" t="s">
        <v>597</v>
      </c>
      <c r="C41" s="5" t="s">
        <v>633</v>
      </c>
      <c r="D41" s="5" t="s">
        <v>613</v>
      </c>
      <c r="E41" s="5" t="s">
        <v>618</v>
      </c>
      <c r="F41" s="6">
        <v>27540</v>
      </c>
      <c r="G41" s="7">
        <v>240.98</v>
      </c>
      <c r="H41" s="8">
        <v>10</v>
      </c>
      <c r="I41" s="8">
        <v>7</v>
      </c>
      <c r="J41" s="16" t="str">
        <f t="shared" si="0"/>
        <v>A &gt; 26 ton</v>
      </c>
    </row>
    <row r="42" spans="1:10">
      <c r="A42" s="4" t="s">
        <v>362</v>
      </c>
      <c r="B42" s="5" t="s">
        <v>597</v>
      </c>
      <c r="C42" s="5" t="s">
        <v>633</v>
      </c>
      <c r="D42" s="5" t="s">
        <v>613</v>
      </c>
      <c r="E42" s="5" t="s">
        <v>618</v>
      </c>
      <c r="F42" s="6">
        <v>27520</v>
      </c>
      <c r="G42" s="7">
        <v>240.8</v>
      </c>
      <c r="H42" s="8">
        <v>27</v>
      </c>
      <c r="I42" s="8">
        <v>9</v>
      </c>
      <c r="J42" s="16" t="str">
        <f t="shared" si="0"/>
        <v>A &gt; 26 ton</v>
      </c>
    </row>
    <row r="43" spans="1:10">
      <c r="A43" s="4" t="s">
        <v>427</v>
      </c>
      <c r="B43" s="5" t="s">
        <v>597</v>
      </c>
      <c r="C43" s="5" t="s">
        <v>633</v>
      </c>
      <c r="D43" s="5" t="s">
        <v>613</v>
      </c>
      <c r="E43" s="5" t="s">
        <v>618</v>
      </c>
      <c r="F43" s="6">
        <v>27520</v>
      </c>
      <c r="G43" s="7">
        <v>240.8</v>
      </c>
      <c r="H43" s="8">
        <v>6</v>
      </c>
      <c r="I43" s="8">
        <v>10</v>
      </c>
      <c r="J43" s="16" t="str">
        <f t="shared" si="0"/>
        <v>A &gt; 26 ton</v>
      </c>
    </row>
    <row r="44" spans="1:10">
      <c r="A44" s="4" t="s">
        <v>349</v>
      </c>
      <c r="B44" s="5" t="s">
        <v>597</v>
      </c>
      <c r="C44" s="5" t="s">
        <v>633</v>
      </c>
      <c r="D44" s="5" t="s">
        <v>613</v>
      </c>
      <c r="E44" s="5" t="s">
        <v>618</v>
      </c>
      <c r="F44" s="6">
        <v>27480</v>
      </c>
      <c r="G44" s="7">
        <v>240.45</v>
      </c>
      <c r="H44" s="8">
        <v>22</v>
      </c>
      <c r="I44" s="8">
        <v>9</v>
      </c>
      <c r="J44" s="16" t="str">
        <f t="shared" si="0"/>
        <v>A &gt; 26 ton</v>
      </c>
    </row>
    <row r="45" spans="1:10">
      <c r="A45" s="4" t="s">
        <v>414</v>
      </c>
      <c r="B45" s="5" t="s">
        <v>597</v>
      </c>
      <c r="C45" s="5" t="s">
        <v>633</v>
      </c>
      <c r="D45" s="5" t="s">
        <v>613</v>
      </c>
      <c r="E45" s="5" t="s">
        <v>618</v>
      </c>
      <c r="F45" s="6">
        <v>27480</v>
      </c>
      <c r="G45" s="7">
        <v>240.45</v>
      </c>
      <c r="H45" s="8">
        <v>4</v>
      </c>
      <c r="I45" s="8">
        <v>10</v>
      </c>
      <c r="J45" s="16" t="str">
        <f t="shared" si="0"/>
        <v>A &gt; 26 ton</v>
      </c>
    </row>
    <row r="46" spans="1:10">
      <c r="A46" s="4" t="s">
        <v>150</v>
      </c>
      <c r="B46" s="5" t="s">
        <v>597</v>
      </c>
      <c r="C46" s="5" t="s">
        <v>613</v>
      </c>
      <c r="D46" s="5" t="s">
        <v>633</v>
      </c>
      <c r="E46" s="5" t="s">
        <v>619</v>
      </c>
      <c r="F46" s="6">
        <v>27480</v>
      </c>
      <c r="G46" s="7">
        <v>137.4</v>
      </c>
      <c r="H46" s="8">
        <v>21</v>
      </c>
      <c r="I46" s="8">
        <v>7</v>
      </c>
      <c r="J46" s="16" t="str">
        <f t="shared" si="0"/>
        <v>A &gt; 26 ton</v>
      </c>
    </row>
    <row r="47" spans="1:10">
      <c r="A47" s="4" t="s">
        <v>215</v>
      </c>
      <c r="B47" s="5" t="s">
        <v>597</v>
      </c>
      <c r="C47" s="5" t="s">
        <v>613</v>
      </c>
      <c r="D47" s="5" t="s">
        <v>633</v>
      </c>
      <c r="E47" s="5" t="s">
        <v>619</v>
      </c>
      <c r="F47" s="6">
        <v>27480</v>
      </c>
      <c r="G47" s="7">
        <v>137.4</v>
      </c>
      <c r="H47" s="8">
        <v>28</v>
      </c>
      <c r="I47" s="8">
        <v>8</v>
      </c>
      <c r="J47" s="16" t="str">
        <f t="shared" si="0"/>
        <v>A &gt; 26 ton</v>
      </c>
    </row>
    <row r="48" spans="1:10">
      <c r="A48" s="4" t="s">
        <v>350</v>
      </c>
      <c r="B48" s="5" t="s">
        <v>597</v>
      </c>
      <c r="C48" s="5" t="s">
        <v>633</v>
      </c>
      <c r="D48" s="5" t="s">
        <v>613</v>
      </c>
      <c r="E48" s="5" t="s">
        <v>618</v>
      </c>
      <c r="F48" s="6">
        <v>27440</v>
      </c>
      <c r="G48" s="7">
        <v>240.1</v>
      </c>
      <c r="H48" s="8">
        <v>22</v>
      </c>
      <c r="I48" s="8">
        <v>9</v>
      </c>
      <c r="J48" s="16" t="str">
        <f t="shared" si="0"/>
        <v>A &gt; 26 ton</v>
      </c>
    </row>
    <row r="49" spans="1:10">
      <c r="A49" s="4" t="s">
        <v>17</v>
      </c>
      <c r="B49" s="5" t="s">
        <v>597</v>
      </c>
      <c r="C49" s="5" t="s">
        <v>633</v>
      </c>
      <c r="D49" s="5" t="s">
        <v>613</v>
      </c>
      <c r="E49" s="5" t="s">
        <v>618</v>
      </c>
      <c r="F49" s="6">
        <v>27420</v>
      </c>
      <c r="G49" s="7">
        <v>239.93</v>
      </c>
      <c r="H49" s="8">
        <v>3</v>
      </c>
      <c r="I49" s="8">
        <v>7</v>
      </c>
      <c r="J49" s="16" t="str">
        <f t="shared" si="0"/>
        <v>A &gt; 26 ton</v>
      </c>
    </row>
    <row r="50" spans="1:10">
      <c r="A50" s="4" t="s">
        <v>153</v>
      </c>
      <c r="B50" s="5" t="s">
        <v>597</v>
      </c>
      <c r="C50" s="5" t="s">
        <v>633</v>
      </c>
      <c r="D50" s="5" t="s">
        <v>613</v>
      </c>
      <c r="E50" s="5" t="s">
        <v>618</v>
      </c>
      <c r="F50" s="6">
        <v>27400</v>
      </c>
      <c r="G50" s="7">
        <v>239.75</v>
      </c>
      <c r="H50" s="8">
        <v>21</v>
      </c>
      <c r="I50" s="8">
        <v>7</v>
      </c>
      <c r="J50" s="16" t="str">
        <f t="shared" si="0"/>
        <v>A &gt; 26 ton</v>
      </c>
    </row>
    <row r="51" spans="1:10">
      <c r="A51" s="4" t="s">
        <v>426</v>
      </c>
      <c r="B51" s="5" t="s">
        <v>597</v>
      </c>
      <c r="C51" s="5" t="s">
        <v>633</v>
      </c>
      <c r="D51" s="5" t="s">
        <v>613</v>
      </c>
      <c r="E51" s="5" t="s">
        <v>618</v>
      </c>
      <c r="F51" s="6">
        <v>27400</v>
      </c>
      <c r="G51" s="7">
        <v>239.75</v>
      </c>
      <c r="H51" s="8">
        <v>6</v>
      </c>
      <c r="I51" s="8">
        <v>10</v>
      </c>
      <c r="J51" s="16" t="str">
        <f t="shared" si="0"/>
        <v>A &gt; 26 ton</v>
      </c>
    </row>
    <row r="52" spans="1:10">
      <c r="A52" s="4" t="s">
        <v>49</v>
      </c>
      <c r="B52" s="5" t="s">
        <v>601</v>
      </c>
      <c r="C52" s="5" t="s">
        <v>614</v>
      </c>
      <c r="D52" s="5" t="s">
        <v>613</v>
      </c>
      <c r="E52" s="5" t="s">
        <v>619</v>
      </c>
      <c r="F52" s="6">
        <v>27400</v>
      </c>
      <c r="G52" s="7">
        <v>130.97</v>
      </c>
      <c r="H52" s="8">
        <v>6</v>
      </c>
      <c r="I52" s="8">
        <v>7</v>
      </c>
      <c r="J52" s="16" t="str">
        <f t="shared" si="0"/>
        <v>A &gt; 26 ton</v>
      </c>
    </row>
    <row r="53" spans="1:10">
      <c r="A53" s="4" t="s">
        <v>4</v>
      </c>
      <c r="B53" s="5" t="s">
        <v>597</v>
      </c>
      <c r="C53" s="5" t="s">
        <v>613</v>
      </c>
      <c r="D53" s="5" t="s">
        <v>633</v>
      </c>
      <c r="E53" s="5" t="s">
        <v>619</v>
      </c>
      <c r="F53" s="6">
        <v>27380</v>
      </c>
      <c r="G53" s="7">
        <v>136.9</v>
      </c>
      <c r="H53" s="8">
        <v>3</v>
      </c>
      <c r="I53" s="8">
        <v>7</v>
      </c>
      <c r="J53" s="16" t="str">
        <f t="shared" si="0"/>
        <v>A &gt; 26 ton</v>
      </c>
    </row>
    <row r="54" spans="1:10">
      <c r="A54" s="4" t="s">
        <v>110</v>
      </c>
      <c r="B54" s="5" t="s">
        <v>597</v>
      </c>
      <c r="C54" s="5" t="s">
        <v>633</v>
      </c>
      <c r="D54" s="5" t="s">
        <v>613</v>
      </c>
      <c r="E54" s="5" t="s">
        <v>618</v>
      </c>
      <c r="F54" s="6">
        <v>27360</v>
      </c>
      <c r="G54" s="7">
        <v>239.4</v>
      </c>
      <c r="H54" s="8">
        <v>17</v>
      </c>
      <c r="I54" s="8">
        <v>7</v>
      </c>
      <c r="J54" s="16" t="str">
        <f t="shared" si="0"/>
        <v>A &gt; 26 ton</v>
      </c>
    </row>
    <row r="55" spans="1:10">
      <c r="A55" s="4" t="s">
        <v>549</v>
      </c>
      <c r="B55" s="5" t="s">
        <v>597</v>
      </c>
      <c r="C55" s="5" t="s">
        <v>633</v>
      </c>
      <c r="D55" s="5" t="s">
        <v>613</v>
      </c>
      <c r="E55" s="5" t="s">
        <v>618</v>
      </c>
      <c r="F55" s="6">
        <v>27360</v>
      </c>
      <c r="G55" s="7">
        <v>239.4</v>
      </c>
      <c r="H55" s="8">
        <v>24</v>
      </c>
      <c r="I55" s="8">
        <v>10</v>
      </c>
      <c r="J55" s="16" t="str">
        <f t="shared" si="0"/>
        <v>A &gt; 26 ton</v>
      </c>
    </row>
    <row r="56" spans="1:10">
      <c r="A56" s="4" t="s">
        <v>232</v>
      </c>
      <c r="B56" s="5" t="s">
        <v>597</v>
      </c>
      <c r="C56" s="5" t="s">
        <v>633</v>
      </c>
      <c r="D56" s="5" t="s">
        <v>613</v>
      </c>
      <c r="E56" s="5" t="s">
        <v>618</v>
      </c>
      <c r="F56" s="6">
        <v>27322</v>
      </c>
      <c r="G56" s="7">
        <v>239.07</v>
      </c>
      <c r="H56" s="8">
        <v>1</v>
      </c>
      <c r="I56" s="8">
        <v>9</v>
      </c>
      <c r="J56" s="16" t="str">
        <f t="shared" si="0"/>
        <v>A &gt; 26 ton</v>
      </c>
    </row>
    <row r="57" spans="1:10">
      <c r="A57" s="4" t="s">
        <v>26</v>
      </c>
      <c r="B57" s="5" t="s">
        <v>597</v>
      </c>
      <c r="C57" s="5" t="s">
        <v>633</v>
      </c>
      <c r="D57" s="5" t="s">
        <v>613</v>
      </c>
      <c r="E57" s="5" t="s">
        <v>618</v>
      </c>
      <c r="F57" s="6">
        <v>27320</v>
      </c>
      <c r="G57" s="7">
        <v>239.05</v>
      </c>
      <c r="H57" s="8">
        <v>4</v>
      </c>
      <c r="I57" s="8">
        <v>7</v>
      </c>
      <c r="J57" s="16" t="str">
        <f t="shared" si="0"/>
        <v>A &gt; 26 ton</v>
      </c>
    </row>
    <row r="58" spans="1:10">
      <c r="A58" s="4" t="s">
        <v>111</v>
      </c>
      <c r="B58" s="5" t="s">
        <v>597</v>
      </c>
      <c r="C58" s="5" t="s">
        <v>633</v>
      </c>
      <c r="D58" s="5" t="s">
        <v>613</v>
      </c>
      <c r="E58" s="5" t="s">
        <v>618</v>
      </c>
      <c r="F58" s="6">
        <v>27300</v>
      </c>
      <c r="G58" s="7">
        <v>238.88</v>
      </c>
      <c r="H58" s="8">
        <v>17</v>
      </c>
      <c r="I58" s="8">
        <v>7</v>
      </c>
      <c r="J58" s="16" t="str">
        <f t="shared" si="0"/>
        <v>A &gt; 26 ton</v>
      </c>
    </row>
    <row r="59" spans="1:10">
      <c r="A59" s="4" t="s">
        <v>226</v>
      </c>
      <c r="B59" s="5" t="s">
        <v>597</v>
      </c>
      <c r="C59" s="5" t="s">
        <v>613</v>
      </c>
      <c r="D59" s="5" t="s">
        <v>633</v>
      </c>
      <c r="E59" s="5" t="s">
        <v>619</v>
      </c>
      <c r="F59" s="6">
        <v>27300</v>
      </c>
      <c r="G59" s="7">
        <v>136.5</v>
      </c>
      <c r="H59" s="8">
        <v>31</v>
      </c>
      <c r="I59" s="8">
        <v>8</v>
      </c>
      <c r="J59" s="16" t="str">
        <f t="shared" si="0"/>
        <v>A &gt; 26 ton</v>
      </c>
    </row>
    <row r="60" spans="1:10">
      <c r="A60" s="4" t="s">
        <v>562</v>
      </c>
      <c r="B60" s="5" t="s">
        <v>597</v>
      </c>
      <c r="C60" s="5" t="s">
        <v>633</v>
      </c>
      <c r="D60" s="5" t="s">
        <v>613</v>
      </c>
      <c r="E60" s="5" t="s">
        <v>618</v>
      </c>
      <c r="F60" s="6">
        <v>27280</v>
      </c>
      <c r="G60" s="7">
        <v>238.7</v>
      </c>
      <c r="H60" s="8">
        <v>26</v>
      </c>
      <c r="I60" s="8">
        <v>10</v>
      </c>
      <c r="J60" s="16" t="str">
        <f t="shared" si="0"/>
        <v>A &gt; 26 ton</v>
      </c>
    </row>
    <row r="61" spans="1:10">
      <c r="A61" s="4" t="s">
        <v>446</v>
      </c>
      <c r="B61" s="5" t="s">
        <v>597</v>
      </c>
      <c r="C61" s="5" t="s">
        <v>613</v>
      </c>
      <c r="D61" s="5" t="s">
        <v>633</v>
      </c>
      <c r="E61" s="5" t="s">
        <v>619</v>
      </c>
      <c r="F61" s="6">
        <v>27280</v>
      </c>
      <c r="G61" s="7">
        <v>136.4</v>
      </c>
      <c r="H61" s="8">
        <v>10</v>
      </c>
      <c r="I61" s="8">
        <v>10</v>
      </c>
      <c r="J61" s="16" t="str">
        <f t="shared" si="0"/>
        <v>A &gt; 26 ton</v>
      </c>
    </row>
    <row r="62" spans="1:10">
      <c r="A62" s="4" t="s">
        <v>509</v>
      </c>
      <c r="B62" s="5" t="s">
        <v>597</v>
      </c>
      <c r="C62" s="5" t="s">
        <v>633</v>
      </c>
      <c r="D62" s="5" t="s">
        <v>613</v>
      </c>
      <c r="E62" s="5" t="s">
        <v>618</v>
      </c>
      <c r="F62" s="6">
        <v>27240</v>
      </c>
      <c r="G62" s="7">
        <v>238.35</v>
      </c>
      <c r="H62" s="8">
        <v>18</v>
      </c>
      <c r="I62" s="8">
        <v>10</v>
      </c>
      <c r="J62" s="16" t="str">
        <f t="shared" si="0"/>
        <v>A &gt; 26 ton</v>
      </c>
    </row>
    <row r="63" spans="1:10">
      <c r="A63" s="4" t="s">
        <v>58</v>
      </c>
      <c r="B63" s="5" t="s">
        <v>597</v>
      </c>
      <c r="C63" s="5" t="s">
        <v>613</v>
      </c>
      <c r="D63" s="5" t="s">
        <v>633</v>
      </c>
      <c r="E63" s="5" t="s">
        <v>619</v>
      </c>
      <c r="F63" s="6">
        <v>27240</v>
      </c>
      <c r="G63" s="7">
        <v>136.19999999999999</v>
      </c>
      <c r="H63" s="8">
        <v>7</v>
      </c>
      <c r="I63" s="8">
        <v>7</v>
      </c>
      <c r="J63" s="16" t="str">
        <f t="shared" si="0"/>
        <v>A &gt; 26 ton</v>
      </c>
    </row>
    <row r="64" spans="1:10">
      <c r="A64" s="4" t="s">
        <v>62</v>
      </c>
      <c r="B64" s="5" t="s">
        <v>597</v>
      </c>
      <c r="C64" s="5" t="s">
        <v>613</v>
      </c>
      <c r="D64" s="5" t="s">
        <v>633</v>
      </c>
      <c r="E64" s="5" t="s">
        <v>619</v>
      </c>
      <c r="F64" s="6">
        <v>27224</v>
      </c>
      <c r="G64" s="7">
        <v>136.12</v>
      </c>
      <c r="H64" s="8">
        <v>10</v>
      </c>
      <c r="I64" s="8">
        <v>7</v>
      </c>
      <c r="J64" s="16" t="str">
        <f t="shared" si="0"/>
        <v>A &gt; 26 ton</v>
      </c>
    </row>
    <row r="65" spans="1:10">
      <c r="A65" s="4" t="s">
        <v>547</v>
      </c>
      <c r="B65" s="5" t="s">
        <v>604</v>
      </c>
      <c r="C65" s="5" t="s">
        <v>633</v>
      </c>
      <c r="D65" s="5" t="s">
        <v>613</v>
      </c>
      <c r="E65" s="5" t="s">
        <v>618</v>
      </c>
      <c r="F65" s="6">
        <v>27220</v>
      </c>
      <c r="G65" s="7">
        <v>247.7</v>
      </c>
      <c r="H65" s="8">
        <v>23</v>
      </c>
      <c r="I65" s="8">
        <v>10</v>
      </c>
      <c r="J65" s="16" t="str">
        <f t="shared" si="0"/>
        <v>A &gt; 26 ton</v>
      </c>
    </row>
    <row r="66" spans="1:10">
      <c r="A66" s="4" t="s">
        <v>489</v>
      </c>
      <c r="B66" s="5" t="s">
        <v>597</v>
      </c>
      <c r="C66" s="5" t="s">
        <v>613</v>
      </c>
      <c r="D66" s="5" t="s">
        <v>633</v>
      </c>
      <c r="E66" s="5" t="s">
        <v>619</v>
      </c>
      <c r="F66" s="6">
        <v>27220</v>
      </c>
      <c r="G66" s="7">
        <v>136.1</v>
      </c>
      <c r="H66" s="8">
        <v>16</v>
      </c>
      <c r="I66" s="8">
        <v>10</v>
      </c>
      <c r="J66" s="16" t="str">
        <f t="shared" si="0"/>
        <v>A &gt; 26 ton</v>
      </c>
    </row>
    <row r="67" spans="1:10">
      <c r="A67" s="4" t="s">
        <v>507</v>
      </c>
      <c r="B67" s="5" t="s">
        <v>604</v>
      </c>
      <c r="C67" s="5" t="s">
        <v>633</v>
      </c>
      <c r="D67" s="5" t="s">
        <v>613</v>
      </c>
      <c r="E67" s="5" t="s">
        <v>618</v>
      </c>
      <c r="F67" s="6">
        <v>27200</v>
      </c>
      <c r="G67" s="7">
        <v>247.52</v>
      </c>
      <c r="H67" s="8">
        <v>17</v>
      </c>
      <c r="I67" s="8">
        <v>10</v>
      </c>
      <c r="J67" s="16" t="str">
        <f t="shared" ref="J67:J130" si="1">IF(F67&gt;26000,"A &gt; 26 ton",IF(F67&gt;20000,"B, 20-26",IF(F67&gt;15000,"C, 15-20",IF(F67&gt;10000,"D, 10-15","E &lt;10"))))</f>
        <v>A &gt; 26 ton</v>
      </c>
    </row>
    <row r="68" spans="1:10">
      <c r="A68" s="4" t="s">
        <v>75</v>
      </c>
      <c r="B68" s="5" t="s">
        <v>602</v>
      </c>
      <c r="C68" s="5" t="s">
        <v>614</v>
      </c>
      <c r="D68" s="5" t="s">
        <v>613</v>
      </c>
      <c r="E68" s="5" t="s">
        <v>619</v>
      </c>
      <c r="F68" s="6">
        <v>27180</v>
      </c>
      <c r="G68" s="7">
        <v>162.26</v>
      </c>
      <c r="H68" s="8">
        <v>11</v>
      </c>
      <c r="I68" s="8">
        <v>7</v>
      </c>
      <c r="J68" s="16" t="str">
        <f t="shared" si="1"/>
        <v>A &gt; 26 ton</v>
      </c>
    </row>
    <row r="69" spans="1:10">
      <c r="A69" s="4" t="s">
        <v>123</v>
      </c>
      <c r="B69" s="5" t="s">
        <v>597</v>
      </c>
      <c r="C69" s="5" t="s">
        <v>633</v>
      </c>
      <c r="D69" s="5" t="s">
        <v>613</v>
      </c>
      <c r="E69" s="5" t="s">
        <v>618</v>
      </c>
      <c r="F69" s="6">
        <v>27130</v>
      </c>
      <c r="G69" s="7">
        <v>237.39</v>
      </c>
      <c r="H69" s="8">
        <v>18</v>
      </c>
      <c r="I69" s="8">
        <v>7</v>
      </c>
      <c r="J69" s="16" t="str">
        <f t="shared" si="1"/>
        <v>A &gt; 26 ton</v>
      </c>
    </row>
    <row r="70" spans="1:10">
      <c r="A70" s="4" t="s">
        <v>76</v>
      </c>
      <c r="B70" s="5" t="s">
        <v>602</v>
      </c>
      <c r="C70" s="5" t="s">
        <v>614</v>
      </c>
      <c r="D70" s="5" t="s">
        <v>613</v>
      </c>
      <c r="E70" s="5" t="s">
        <v>619</v>
      </c>
      <c r="F70" s="6">
        <v>27120</v>
      </c>
      <c r="G70" s="7">
        <v>161.91</v>
      </c>
      <c r="H70" s="8">
        <v>11</v>
      </c>
      <c r="I70" s="8">
        <v>7</v>
      </c>
      <c r="J70" s="16" t="str">
        <f t="shared" si="1"/>
        <v>A &gt; 26 ton</v>
      </c>
    </row>
    <row r="71" spans="1:10">
      <c r="A71" s="4" t="s">
        <v>218</v>
      </c>
      <c r="B71" s="5" t="s">
        <v>597</v>
      </c>
      <c r="C71" s="5" t="s">
        <v>633</v>
      </c>
      <c r="D71" s="5" t="s">
        <v>613</v>
      </c>
      <c r="E71" s="5" t="s">
        <v>618</v>
      </c>
      <c r="F71" s="6">
        <v>27100</v>
      </c>
      <c r="G71" s="7">
        <v>237.13</v>
      </c>
      <c r="H71" s="8">
        <v>28</v>
      </c>
      <c r="I71" s="8">
        <v>8</v>
      </c>
      <c r="J71" s="16" t="str">
        <f t="shared" si="1"/>
        <v>A &gt; 26 ton</v>
      </c>
    </row>
    <row r="72" spans="1:10">
      <c r="A72" s="4" t="s">
        <v>250</v>
      </c>
      <c r="B72" s="5" t="s">
        <v>597</v>
      </c>
      <c r="C72" s="5" t="s">
        <v>633</v>
      </c>
      <c r="D72" s="5" t="s">
        <v>613</v>
      </c>
      <c r="E72" s="5" t="s">
        <v>618</v>
      </c>
      <c r="F72" s="6">
        <v>27080</v>
      </c>
      <c r="G72" s="7">
        <v>236.95</v>
      </c>
      <c r="H72" s="8">
        <v>6</v>
      </c>
      <c r="I72" s="8">
        <v>9</v>
      </c>
      <c r="J72" s="16" t="str">
        <f t="shared" si="1"/>
        <v>A &gt; 26 ton</v>
      </c>
    </row>
    <row r="73" spans="1:10">
      <c r="A73" s="4" t="s">
        <v>296</v>
      </c>
      <c r="B73" s="5" t="s">
        <v>597</v>
      </c>
      <c r="C73" s="5" t="s">
        <v>633</v>
      </c>
      <c r="D73" s="5" t="s">
        <v>613</v>
      </c>
      <c r="E73" s="5" t="s">
        <v>618</v>
      </c>
      <c r="F73" s="6">
        <v>27080</v>
      </c>
      <c r="G73" s="7">
        <v>236.95</v>
      </c>
      <c r="H73" s="8">
        <v>14</v>
      </c>
      <c r="I73" s="8">
        <v>9</v>
      </c>
      <c r="J73" s="16" t="str">
        <f t="shared" si="1"/>
        <v>A &gt; 26 ton</v>
      </c>
    </row>
    <row r="74" spans="1:10">
      <c r="A74" s="4" t="s">
        <v>360</v>
      </c>
      <c r="B74" s="5" t="s">
        <v>597</v>
      </c>
      <c r="C74" s="5" t="s">
        <v>633</v>
      </c>
      <c r="D74" s="5" t="s">
        <v>613</v>
      </c>
      <c r="E74" s="5" t="s">
        <v>618</v>
      </c>
      <c r="F74" s="6">
        <v>27080</v>
      </c>
      <c r="G74" s="7">
        <v>236.95</v>
      </c>
      <c r="H74" s="8">
        <v>25</v>
      </c>
      <c r="I74" s="8">
        <v>9</v>
      </c>
      <c r="J74" s="16" t="str">
        <f t="shared" si="1"/>
        <v>A &gt; 26 ton</v>
      </c>
    </row>
    <row r="75" spans="1:10">
      <c r="A75" s="4" t="s">
        <v>321</v>
      </c>
      <c r="B75" s="5" t="s">
        <v>597</v>
      </c>
      <c r="C75" s="5" t="s">
        <v>633</v>
      </c>
      <c r="D75" s="5" t="s">
        <v>613</v>
      </c>
      <c r="E75" s="5" t="s">
        <v>618</v>
      </c>
      <c r="F75" s="6">
        <v>27060</v>
      </c>
      <c r="G75" s="7">
        <v>236.78</v>
      </c>
      <c r="H75" s="8">
        <v>18</v>
      </c>
      <c r="I75" s="8">
        <v>9</v>
      </c>
      <c r="J75" s="16" t="str">
        <f t="shared" si="1"/>
        <v>A &gt; 26 ton</v>
      </c>
    </row>
    <row r="76" spans="1:10">
      <c r="A76" s="4" t="s">
        <v>457</v>
      </c>
      <c r="B76" s="5" t="s">
        <v>597</v>
      </c>
      <c r="C76" s="5" t="s">
        <v>633</v>
      </c>
      <c r="D76" s="5" t="s">
        <v>613</v>
      </c>
      <c r="E76" s="5" t="s">
        <v>618</v>
      </c>
      <c r="F76" s="6">
        <v>27060</v>
      </c>
      <c r="G76" s="7">
        <v>236.78</v>
      </c>
      <c r="H76" s="8">
        <v>11</v>
      </c>
      <c r="I76" s="8">
        <v>10</v>
      </c>
      <c r="J76" s="16" t="str">
        <f t="shared" si="1"/>
        <v>A &gt; 26 ton</v>
      </c>
    </row>
    <row r="77" spans="1:10">
      <c r="A77" s="4" t="s">
        <v>465</v>
      </c>
      <c r="B77" s="5" t="s">
        <v>597</v>
      </c>
      <c r="C77" s="5" t="s">
        <v>633</v>
      </c>
      <c r="D77" s="5" t="s">
        <v>613</v>
      </c>
      <c r="E77" s="5" t="s">
        <v>618</v>
      </c>
      <c r="F77" s="6">
        <v>27060</v>
      </c>
      <c r="G77" s="7">
        <v>236.78</v>
      </c>
      <c r="H77" s="8">
        <v>11</v>
      </c>
      <c r="I77" s="8">
        <v>10</v>
      </c>
      <c r="J77" s="16" t="str">
        <f t="shared" si="1"/>
        <v>A &gt; 26 ton</v>
      </c>
    </row>
    <row r="78" spans="1:10">
      <c r="A78" s="4" t="s">
        <v>550</v>
      </c>
      <c r="B78" s="5" t="s">
        <v>597</v>
      </c>
      <c r="C78" s="5" t="s">
        <v>633</v>
      </c>
      <c r="D78" s="5" t="s">
        <v>613</v>
      </c>
      <c r="E78" s="5" t="s">
        <v>618</v>
      </c>
      <c r="F78" s="6">
        <v>27060</v>
      </c>
      <c r="G78" s="7">
        <v>236.78</v>
      </c>
      <c r="H78" s="8">
        <v>24</v>
      </c>
      <c r="I78" s="8">
        <v>10</v>
      </c>
      <c r="J78" s="16" t="str">
        <f t="shared" si="1"/>
        <v>A &gt; 26 ton</v>
      </c>
    </row>
    <row r="79" spans="1:10">
      <c r="A79" s="4" t="s">
        <v>519</v>
      </c>
      <c r="B79" s="5" t="s">
        <v>607</v>
      </c>
      <c r="C79" s="5" t="s">
        <v>614</v>
      </c>
      <c r="D79" s="5" t="s">
        <v>613</v>
      </c>
      <c r="E79" s="5" t="s">
        <v>619</v>
      </c>
      <c r="F79" s="6">
        <v>27060</v>
      </c>
      <c r="G79" s="7">
        <v>161.55000000000001</v>
      </c>
      <c r="H79" s="8">
        <v>19</v>
      </c>
      <c r="I79" s="8">
        <v>10</v>
      </c>
      <c r="J79" s="16" t="str">
        <f t="shared" si="1"/>
        <v>A &gt; 26 ton</v>
      </c>
    </row>
    <row r="80" spans="1:10">
      <c r="A80" s="4" t="s">
        <v>284</v>
      </c>
      <c r="B80" s="5" t="s">
        <v>597</v>
      </c>
      <c r="C80" s="5" t="s">
        <v>633</v>
      </c>
      <c r="D80" s="5" t="s">
        <v>613</v>
      </c>
      <c r="E80" s="5" t="s">
        <v>618</v>
      </c>
      <c r="F80" s="6">
        <v>27038</v>
      </c>
      <c r="G80" s="7">
        <v>236.58</v>
      </c>
      <c r="H80" s="8">
        <v>12</v>
      </c>
      <c r="I80" s="8">
        <v>9</v>
      </c>
      <c r="J80" s="16" t="str">
        <f t="shared" si="1"/>
        <v>A &gt; 26 ton</v>
      </c>
    </row>
    <row r="81" spans="1:10">
      <c r="A81" s="4" t="s">
        <v>555</v>
      </c>
      <c r="B81" s="5" t="s">
        <v>597</v>
      </c>
      <c r="C81" s="5" t="s">
        <v>633</v>
      </c>
      <c r="D81" s="5" t="s">
        <v>613</v>
      </c>
      <c r="E81" s="5" t="s">
        <v>618</v>
      </c>
      <c r="F81" s="6">
        <v>27023</v>
      </c>
      <c r="G81" s="7">
        <v>236.45</v>
      </c>
      <c r="H81" s="8">
        <v>25</v>
      </c>
      <c r="I81" s="8">
        <v>10</v>
      </c>
      <c r="J81" s="16" t="str">
        <f t="shared" si="1"/>
        <v>A &gt; 26 ton</v>
      </c>
    </row>
    <row r="82" spans="1:10">
      <c r="A82" s="4" t="s">
        <v>145</v>
      </c>
      <c r="B82" s="5" t="s">
        <v>597</v>
      </c>
      <c r="C82" s="5" t="s">
        <v>633</v>
      </c>
      <c r="D82" s="5" t="s">
        <v>613</v>
      </c>
      <c r="E82" s="5" t="s">
        <v>618</v>
      </c>
      <c r="F82" s="6">
        <v>27010</v>
      </c>
      <c r="G82" s="7">
        <v>236.34</v>
      </c>
      <c r="H82" s="8">
        <v>20</v>
      </c>
      <c r="I82" s="8">
        <v>7</v>
      </c>
      <c r="J82" s="16" t="str">
        <f t="shared" si="1"/>
        <v>A &gt; 26 ton</v>
      </c>
    </row>
    <row r="83" spans="1:10">
      <c r="A83" s="4" t="s">
        <v>578</v>
      </c>
      <c r="B83" s="5" t="s">
        <v>597</v>
      </c>
      <c r="C83" s="5" t="s">
        <v>633</v>
      </c>
      <c r="D83" s="5" t="s">
        <v>613</v>
      </c>
      <c r="E83" s="5" t="s">
        <v>618</v>
      </c>
      <c r="F83" s="6">
        <v>27000</v>
      </c>
      <c r="G83" s="7">
        <v>236.25</v>
      </c>
      <c r="H83" s="8">
        <v>27</v>
      </c>
      <c r="I83" s="8">
        <v>10</v>
      </c>
      <c r="J83" s="16" t="str">
        <f t="shared" si="1"/>
        <v>A &gt; 26 ton</v>
      </c>
    </row>
    <row r="84" spans="1:10">
      <c r="A84" s="4" t="s">
        <v>289</v>
      </c>
      <c r="B84" s="5" t="s">
        <v>597</v>
      </c>
      <c r="C84" s="5" t="s">
        <v>613</v>
      </c>
      <c r="D84" s="5" t="s">
        <v>633</v>
      </c>
      <c r="E84" s="5" t="s">
        <v>619</v>
      </c>
      <c r="F84" s="6">
        <v>27000</v>
      </c>
      <c r="G84" s="7">
        <v>135</v>
      </c>
      <c r="H84" s="8">
        <v>13</v>
      </c>
      <c r="I84" s="8">
        <v>9</v>
      </c>
      <c r="J84" s="16" t="str">
        <f t="shared" si="1"/>
        <v>A &gt; 26 ton</v>
      </c>
    </row>
    <row r="85" spans="1:10">
      <c r="A85" s="4" t="s">
        <v>308</v>
      </c>
      <c r="B85" s="5" t="s">
        <v>602</v>
      </c>
      <c r="C85" s="5" t="s">
        <v>614</v>
      </c>
      <c r="D85" s="5" t="s">
        <v>613</v>
      </c>
      <c r="E85" s="5" t="s">
        <v>619</v>
      </c>
      <c r="F85" s="6">
        <v>26980</v>
      </c>
      <c r="G85" s="7">
        <v>161.07</v>
      </c>
      <c r="H85" s="8">
        <v>15</v>
      </c>
      <c r="I85" s="8">
        <v>9</v>
      </c>
      <c r="J85" s="16" t="str">
        <f t="shared" si="1"/>
        <v>A &gt; 26 ton</v>
      </c>
    </row>
    <row r="86" spans="1:10">
      <c r="A86" s="4" t="s">
        <v>242</v>
      </c>
      <c r="B86" s="5" t="s">
        <v>597</v>
      </c>
      <c r="C86" s="5" t="s">
        <v>613</v>
      </c>
      <c r="D86" s="5" t="s">
        <v>633</v>
      </c>
      <c r="E86" s="5" t="s">
        <v>619</v>
      </c>
      <c r="F86" s="6">
        <v>26980</v>
      </c>
      <c r="G86" s="7">
        <v>134.9</v>
      </c>
      <c r="H86" s="8">
        <v>5</v>
      </c>
      <c r="I86" s="8">
        <v>9</v>
      </c>
      <c r="J86" s="16" t="str">
        <f t="shared" si="1"/>
        <v>A &gt; 26 ton</v>
      </c>
    </row>
    <row r="87" spans="1:10">
      <c r="A87" s="4" t="s">
        <v>394</v>
      </c>
      <c r="B87" s="5" t="s">
        <v>597</v>
      </c>
      <c r="C87" s="5" t="s">
        <v>633</v>
      </c>
      <c r="D87" s="5" t="s">
        <v>613</v>
      </c>
      <c r="E87" s="5" t="s">
        <v>618</v>
      </c>
      <c r="F87" s="6">
        <v>26960</v>
      </c>
      <c r="G87" s="7">
        <v>235.9</v>
      </c>
      <c r="H87" s="8">
        <v>29</v>
      </c>
      <c r="I87" s="8">
        <v>9</v>
      </c>
      <c r="J87" s="16" t="str">
        <f t="shared" si="1"/>
        <v>A &gt; 26 ton</v>
      </c>
    </row>
    <row r="88" spans="1:10">
      <c r="A88" s="4" t="s">
        <v>73</v>
      </c>
      <c r="B88" s="5" t="s">
        <v>602</v>
      </c>
      <c r="C88" s="5" t="s">
        <v>614</v>
      </c>
      <c r="D88" s="5" t="s">
        <v>613</v>
      </c>
      <c r="E88" s="5" t="s">
        <v>619</v>
      </c>
      <c r="F88" s="6">
        <v>26960</v>
      </c>
      <c r="G88" s="7">
        <v>160.94999999999999</v>
      </c>
      <c r="H88" s="8">
        <v>10</v>
      </c>
      <c r="I88" s="8">
        <v>7</v>
      </c>
      <c r="J88" s="16" t="str">
        <f t="shared" si="1"/>
        <v>A &gt; 26 ton</v>
      </c>
    </row>
    <row r="89" spans="1:10">
      <c r="A89" s="4" t="s">
        <v>314</v>
      </c>
      <c r="B89" s="5" t="s">
        <v>597</v>
      </c>
      <c r="C89" s="5" t="s">
        <v>613</v>
      </c>
      <c r="D89" s="5" t="s">
        <v>633</v>
      </c>
      <c r="E89" s="5" t="s">
        <v>619</v>
      </c>
      <c r="F89" s="6">
        <v>26940</v>
      </c>
      <c r="G89" s="7">
        <v>134.69999999999999</v>
      </c>
      <c r="H89" s="8">
        <v>18</v>
      </c>
      <c r="I89" s="8">
        <v>9</v>
      </c>
      <c r="J89" s="16" t="str">
        <f t="shared" si="1"/>
        <v>A &gt; 26 ton</v>
      </c>
    </row>
    <row r="90" spans="1:10">
      <c r="A90" s="4" t="s">
        <v>545</v>
      </c>
      <c r="B90" s="5" t="s">
        <v>604</v>
      </c>
      <c r="C90" s="5" t="s">
        <v>633</v>
      </c>
      <c r="D90" s="5" t="s">
        <v>613</v>
      </c>
      <c r="E90" s="5" t="s">
        <v>618</v>
      </c>
      <c r="F90" s="6">
        <v>26920</v>
      </c>
      <c r="G90" s="7">
        <v>244.97</v>
      </c>
      <c r="H90" s="8">
        <v>23</v>
      </c>
      <c r="I90" s="8">
        <v>10</v>
      </c>
      <c r="J90" s="16" t="str">
        <f t="shared" si="1"/>
        <v>A &gt; 26 ton</v>
      </c>
    </row>
    <row r="91" spans="1:10">
      <c r="A91" s="4" t="s">
        <v>80</v>
      </c>
      <c r="B91" s="5" t="s">
        <v>597</v>
      </c>
      <c r="C91" s="5" t="s">
        <v>633</v>
      </c>
      <c r="D91" s="5" t="s">
        <v>613</v>
      </c>
      <c r="E91" s="5" t="s">
        <v>618</v>
      </c>
      <c r="F91" s="6">
        <v>26920</v>
      </c>
      <c r="G91" s="7">
        <v>235.55</v>
      </c>
      <c r="H91" s="8">
        <v>11</v>
      </c>
      <c r="I91" s="8">
        <v>7</v>
      </c>
      <c r="J91" s="16" t="str">
        <f t="shared" si="1"/>
        <v>A &gt; 26 ton</v>
      </c>
    </row>
    <row r="92" spans="1:10">
      <c r="A92" s="4" t="s">
        <v>94</v>
      </c>
      <c r="B92" s="5" t="s">
        <v>597</v>
      </c>
      <c r="C92" s="5" t="s">
        <v>633</v>
      </c>
      <c r="D92" s="5" t="s">
        <v>613</v>
      </c>
      <c r="E92" s="5" t="s">
        <v>618</v>
      </c>
      <c r="F92" s="6">
        <v>26920</v>
      </c>
      <c r="G92" s="7">
        <v>235.55</v>
      </c>
      <c r="H92" s="8">
        <v>13</v>
      </c>
      <c r="I92" s="8">
        <v>7</v>
      </c>
      <c r="J92" s="16" t="str">
        <f t="shared" si="1"/>
        <v>A &gt; 26 ton</v>
      </c>
    </row>
    <row r="93" spans="1:10">
      <c r="A93" s="4" t="s">
        <v>146</v>
      </c>
      <c r="B93" s="5" t="s">
        <v>597</v>
      </c>
      <c r="C93" s="5" t="s">
        <v>633</v>
      </c>
      <c r="D93" s="5" t="s">
        <v>613</v>
      </c>
      <c r="E93" s="5" t="s">
        <v>618</v>
      </c>
      <c r="F93" s="6">
        <v>26920</v>
      </c>
      <c r="G93" s="7">
        <v>235.55</v>
      </c>
      <c r="H93" s="8">
        <v>20</v>
      </c>
      <c r="I93" s="8">
        <v>7</v>
      </c>
      <c r="J93" s="16" t="str">
        <f t="shared" si="1"/>
        <v>A &gt; 26 ton</v>
      </c>
    </row>
    <row r="94" spans="1:10">
      <c r="A94" s="4" t="s">
        <v>502</v>
      </c>
      <c r="B94" s="5" t="s">
        <v>597</v>
      </c>
      <c r="C94" s="5" t="s">
        <v>633</v>
      </c>
      <c r="D94" s="5" t="s">
        <v>613</v>
      </c>
      <c r="E94" s="5" t="s">
        <v>618</v>
      </c>
      <c r="F94" s="6">
        <v>26920</v>
      </c>
      <c r="G94" s="7">
        <v>235.55</v>
      </c>
      <c r="H94" s="8">
        <v>17</v>
      </c>
      <c r="I94" s="8">
        <v>10</v>
      </c>
      <c r="J94" s="16" t="str">
        <f t="shared" si="1"/>
        <v>A &gt; 26 ton</v>
      </c>
    </row>
    <row r="95" spans="1:10">
      <c r="A95" s="4" t="s">
        <v>225</v>
      </c>
      <c r="B95" s="5" t="s">
        <v>597</v>
      </c>
      <c r="C95" s="5" t="s">
        <v>633</v>
      </c>
      <c r="D95" s="5" t="s">
        <v>613</v>
      </c>
      <c r="E95" s="5" t="s">
        <v>618</v>
      </c>
      <c r="F95" s="6">
        <v>26900</v>
      </c>
      <c r="G95" s="7">
        <v>235.38</v>
      </c>
      <c r="H95" s="8">
        <v>30</v>
      </c>
      <c r="I95" s="8">
        <v>8</v>
      </c>
      <c r="J95" s="16" t="str">
        <f t="shared" si="1"/>
        <v>A &gt; 26 ton</v>
      </c>
    </row>
    <row r="96" spans="1:10">
      <c r="A96" s="4" t="s">
        <v>531</v>
      </c>
      <c r="B96" s="5" t="s">
        <v>607</v>
      </c>
      <c r="C96" s="5" t="s">
        <v>614</v>
      </c>
      <c r="D96" s="5" t="s">
        <v>613</v>
      </c>
      <c r="E96" s="5" t="s">
        <v>619</v>
      </c>
      <c r="F96" s="6">
        <v>26880</v>
      </c>
      <c r="G96" s="7">
        <v>160.47</v>
      </c>
      <c r="H96" s="8">
        <v>20</v>
      </c>
      <c r="I96" s="8">
        <v>10</v>
      </c>
      <c r="J96" s="16" t="str">
        <f t="shared" si="1"/>
        <v>A &gt; 26 ton</v>
      </c>
    </row>
    <row r="97" spans="1:10">
      <c r="A97" s="4" t="s">
        <v>503</v>
      </c>
      <c r="B97" s="5" t="s">
        <v>597</v>
      </c>
      <c r="C97" s="5" t="s">
        <v>633</v>
      </c>
      <c r="D97" s="5" t="s">
        <v>613</v>
      </c>
      <c r="E97" s="5" t="s">
        <v>618</v>
      </c>
      <c r="F97" s="6">
        <v>26860</v>
      </c>
      <c r="G97" s="7">
        <v>235.03</v>
      </c>
      <c r="H97" s="8">
        <v>17</v>
      </c>
      <c r="I97" s="8">
        <v>10</v>
      </c>
      <c r="J97" s="16" t="str">
        <f t="shared" si="1"/>
        <v>A &gt; 26 ton</v>
      </c>
    </row>
    <row r="98" spans="1:10">
      <c r="A98" s="4" t="s">
        <v>290</v>
      </c>
      <c r="B98" s="5" t="s">
        <v>597</v>
      </c>
      <c r="C98" s="5" t="s">
        <v>613</v>
      </c>
      <c r="D98" s="5" t="s">
        <v>633</v>
      </c>
      <c r="E98" s="5" t="s">
        <v>619</v>
      </c>
      <c r="F98" s="6">
        <v>26860</v>
      </c>
      <c r="G98" s="7">
        <v>134.30000000000001</v>
      </c>
      <c r="H98" s="8">
        <v>13</v>
      </c>
      <c r="I98" s="8">
        <v>9</v>
      </c>
      <c r="J98" s="16" t="str">
        <f t="shared" si="1"/>
        <v>A &gt; 26 ton</v>
      </c>
    </row>
    <row r="99" spans="1:10">
      <c r="A99" s="4" t="s">
        <v>395</v>
      </c>
      <c r="B99" s="5" t="s">
        <v>597</v>
      </c>
      <c r="C99" s="5" t="s">
        <v>633</v>
      </c>
      <c r="D99" s="5" t="s">
        <v>613</v>
      </c>
      <c r="E99" s="5" t="s">
        <v>618</v>
      </c>
      <c r="F99" s="6">
        <v>26840</v>
      </c>
      <c r="G99" s="7">
        <v>234.85</v>
      </c>
      <c r="H99" s="8">
        <v>29</v>
      </c>
      <c r="I99" s="8">
        <v>9</v>
      </c>
      <c r="J99" s="16" t="str">
        <f t="shared" si="1"/>
        <v>A &gt; 26 ton</v>
      </c>
    </row>
    <row r="100" spans="1:10">
      <c r="A100" s="4" t="s">
        <v>330</v>
      </c>
      <c r="B100" s="5" t="s">
        <v>602</v>
      </c>
      <c r="C100" s="5" t="s">
        <v>614</v>
      </c>
      <c r="D100" s="5" t="s">
        <v>613</v>
      </c>
      <c r="E100" s="5" t="s">
        <v>619</v>
      </c>
      <c r="F100" s="6">
        <v>26840</v>
      </c>
      <c r="G100" s="7">
        <v>160.22999999999999</v>
      </c>
      <c r="H100" s="8">
        <v>18</v>
      </c>
      <c r="I100" s="8">
        <v>9</v>
      </c>
      <c r="J100" s="16" t="str">
        <f t="shared" si="1"/>
        <v>A &gt; 26 ton</v>
      </c>
    </row>
    <row r="101" spans="1:10">
      <c r="A101" s="4" t="s">
        <v>29</v>
      </c>
      <c r="B101" s="5" t="s">
        <v>597</v>
      </c>
      <c r="C101" s="5" t="s">
        <v>633</v>
      </c>
      <c r="D101" s="5" t="s">
        <v>613</v>
      </c>
      <c r="E101" s="5" t="s">
        <v>618</v>
      </c>
      <c r="F101" s="6">
        <v>26820</v>
      </c>
      <c r="G101" s="7">
        <v>234.68</v>
      </c>
      <c r="H101" s="8">
        <v>4</v>
      </c>
      <c r="I101" s="8">
        <v>7</v>
      </c>
      <c r="J101" s="16" t="str">
        <f t="shared" si="1"/>
        <v>A &gt; 26 ton</v>
      </c>
    </row>
    <row r="102" spans="1:10">
      <c r="A102" s="4" t="s">
        <v>357</v>
      </c>
      <c r="B102" s="5" t="s">
        <v>601</v>
      </c>
      <c r="C102" s="5" t="s">
        <v>614</v>
      </c>
      <c r="D102" s="5" t="s">
        <v>613</v>
      </c>
      <c r="E102" s="5" t="s">
        <v>619</v>
      </c>
      <c r="F102" s="6">
        <v>26820</v>
      </c>
      <c r="G102" s="7">
        <v>160.12</v>
      </c>
      <c r="H102" s="8">
        <v>22</v>
      </c>
      <c r="I102" s="8">
        <v>9</v>
      </c>
      <c r="J102" s="16" t="str">
        <f t="shared" si="1"/>
        <v>A &gt; 26 ton</v>
      </c>
    </row>
    <row r="103" spans="1:10">
      <c r="A103" s="4" t="s">
        <v>273</v>
      </c>
      <c r="B103" s="5" t="s">
        <v>597</v>
      </c>
      <c r="C103" s="5" t="s">
        <v>613</v>
      </c>
      <c r="D103" s="5" t="s">
        <v>633</v>
      </c>
      <c r="E103" s="5" t="s">
        <v>619</v>
      </c>
      <c r="F103" s="6">
        <v>26820</v>
      </c>
      <c r="G103" s="7">
        <v>134.1</v>
      </c>
      <c r="H103" s="8">
        <v>11</v>
      </c>
      <c r="I103" s="8">
        <v>9</v>
      </c>
      <c r="J103" s="16" t="str">
        <f t="shared" si="1"/>
        <v>A &gt; 26 ton</v>
      </c>
    </row>
    <row r="104" spans="1:10">
      <c r="A104" s="4" t="s">
        <v>499</v>
      </c>
      <c r="B104" s="5" t="s">
        <v>597</v>
      </c>
      <c r="C104" s="5" t="s">
        <v>613</v>
      </c>
      <c r="D104" s="5" t="s">
        <v>633</v>
      </c>
      <c r="E104" s="5" t="s">
        <v>619</v>
      </c>
      <c r="F104" s="6">
        <v>26820</v>
      </c>
      <c r="G104" s="7">
        <v>134.1</v>
      </c>
      <c r="H104" s="8">
        <v>17</v>
      </c>
      <c r="I104" s="8">
        <v>10</v>
      </c>
      <c r="J104" s="16" t="str">
        <f t="shared" si="1"/>
        <v>A &gt; 26 ton</v>
      </c>
    </row>
    <row r="105" spans="1:10">
      <c r="A105" s="4" t="s">
        <v>283</v>
      </c>
      <c r="B105" s="5" t="s">
        <v>597</v>
      </c>
      <c r="C105" s="5" t="s">
        <v>633</v>
      </c>
      <c r="D105" s="5" t="s">
        <v>613</v>
      </c>
      <c r="E105" s="5" t="s">
        <v>618</v>
      </c>
      <c r="F105" s="6">
        <v>26815</v>
      </c>
      <c r="G105" s="7">
        <v>234.63</v>
      </c>
      <c r="H105" s="8">
        <v>12</v>
      </c>
      <c r="I105" s="8">
        <v>9</v>
      </c>
      <c r="J105" s="16" t="str">
        <f t="shared" si="1"/>
        <v>A &gt; 26 ton</v>
      </c>
    </row>
    <row r="106" spans="1:10">
      <c r="A106" s="4" t="s">
        <v>43</v>
      </c>
      <c r="B106" s="5" t="s">
        <v>597</v>
      </c>
      <c r="C106" s="5" t="s">
        <v>613</v>
      </c>
      <c r="D106" s="5" t="s">
        <v>633</v>
      </c>
      <c r="E106" s="5" t="s">
        <v>619</v>
      </c>
      <c r="F106" s="6">
        <v>26804</v>
      </c>
      <c r="G106" s="7">
        <v>134.02000000000001</v>
      </c>
      <c r="H106" s="8">
        <v>6</v>
      </c>
      <c r="I106" s="8">
        <v>7</v>
      </c>
      <c r="J106" s="16" t="str">
        <f t="shared" si="1"/>
        <v>A &gt; 26 ton</v>
      </c>
    </row>
    <row r="107" spans="1:10">
      <c r="A107" s="4" t="s">
        <v>264</v>
      </c>
      <c r="B107" s="5" t="s">
        <v>600</v>
      </c>
      <c r="C107" s="5" t="s">
        <v>633</v>
      </c>
      <c r="D107" s="5" t="s">
        <v>613</v>
      </c>
      <c r="E107" s="5" t="s">
        <v>619</v>
      </c>
      <c r="F107" s="6">
        <v>26800</v>
      </c>
      <c r="G107" s="7">
        <v>243.88</v>
      </c>
      <c r="H107" s="8">
        <v>8</v>
      </c>
      <c r="I107" s="8">
        <v>9</v>
      </c>
      <c r="J107" s="16" t="str">
        <f t="shared" si="1"/>
        <v>A &gt; 26 ton</v>
      </c>
    </row>
    <row r="108" spans="1:10">
      <c r="A108" s="4" t="s">
        <v>240</v>
      </c>
      <c r="B108" s="5" t="s">
        <v>597</v>
      </c>
      <c r="C108" s="5" t="s">
        <v>633</v>
      </c>
      <c r="D108" s="5" t="s">
        <v>613</v>
      </c>
      <c r="E108" s="5" t="s">
        <v>618</v>
      </c>
      <c r="F108" s="6">
        <v>26800</v>
      </c>
      <c r="G108" s="7">
        <v>234.5</v>
      </c>
      <c r="H108" s="8">
        <v>4</v>
      </c>
      <c r="I108" s="8">
        <v>9</v>
      </c>
      <c r="J108" s="16" t="str">
        <f t="shared" si="1"/>
        <v>A &gt; 26 ton</v>
      </c>
    </row>
    <row r="109" spans="1:10">
      <c r="A109" s="4" t="s">
        <v>528</v>
      </c>
      <c r="B109" s="5" t="s">
        <v>597</v>
      </c>
      <c r="C109" s="5" t="s">
        <v>633</v>
      </c>
      <c r="D109" s="5" t="s">
        <v>613</v>
      </c>
      <c r="E109" s="5" t="s">
        <v>618</v>
      </c>
      <c r="F109" s="6">
        <v>26800</v>
      </c>
      <c r="G109" s="7">
        <v>234.5</v>
      </c>
      <c r="H109" s="8">
        <v>20</v>
      </c>
      <c r="I109" s="8">
        <v>10</v>
      </c>
      <c r="J109" s="16" t="str">
        <f t="shared" si="1"/>
        <v>A &gt; 26 ton</v>
      </c>
    </row>
    <row r="110" spans="1:10">
      <c r="A110" s="4" t="s">
        <v>281</v>
      </c>
      <c r="B110" s="5" t="s">
        <v>597</v>
      </c>
      <c r="C110" s="5" t="s">
        <v>613</v>
      </c>
      <c r="D110" s="5" t="s">
        <v>633</v>
      </c>
      <c r="E110" s="5" t="s">
        <v>619</v>
      </c>
      <c r="F110" s="6">
        <v>26800</v>
      </c>
      <c r="G110" s="7">
        <v>134</v>
      </c>
      <c r="H110" s="8">
        <v>12</v>
      </c>
      <c r="I110" s="8">
        <v>9</v>
      </c>
      <c r="J110" s="16" t="str">
        <f t="shared" si="1"/>
        <v>A &gt; 26 ton</v>
      </c>
    </row>
    <row r="111" spans="1:10">
      <c r="A111" s="4" t="s">
        <v>121</v>
      </c>
      <c r="B111" s="5" t="s">
        <v>597</v>
      </c>
      <c r="C111" s="5" t="s">
        <v>613</v>
      </c>
      <c r="D111" s="5" t="s">
        <v>633</v>
      </c>
      <c r="E111" s="5" t="s">
        <v>619</v>
      </c>
      <c r="F111" s="6">
        <v>26780</v>
      </c>
      <c r="G111" s="7">
        <v>133.9</v>
      </c>
      <c r="H111" s="8">
        <v>18</v>
      </c>
      <c r="I111" s="8">
        <v>7</v>
      </c>
      <c r="J111" s="16" t="str">
        <f t="shared" si="1"/>
        <v>A &gt; 26 ton</v>
      </c>
    </row>
    <row r="112" spans="1:10">
      <c r="A112" s="4" t="s">
        <v>342</v>
      </c>
      <c r="B112" s="5" t="s">
        <v>602</v>
      </c>
      <c r="C112" s="5" t="s">
        <v>614</v>
      </c>
      <c r="D112" s="5" t="s">
        <v>613</v>
      </c>
      <c r="E112" s="5" t="s">
        <v>619</v>
      </c>
      <c r="F112" s="6">
        <v>26760</v>
      </c>
      <c r="G112" s="7">
        <v>159.76</v>
      </c>
      <c r="H112" s="8">
        <v>20</v>
      </c>
      <c r="I112" s="8">
        <v>9</v>
      </c>
      <c r="J112" s="16" t="str">
        <f t="shared" si="1"/>
        <v>A &gt; 26 ton</v>
      </c>
    </row>
    <row r="113" spans="1:10">
      <c r="A113" s="4" t="s">
        <v>280</v>
      </c>
      <c r="B113" s="5" t="s">
        <v>597</v>
      </c>
      <c r="C113" s="5" t="s">
        <v>613</v>
      </c>
      <c r="D113" s="5" t="s">
        <v>633</v>
      </c>
      <c r="E113" s="5" t="s">
        <v>619</v>
      </c>
      <c r="F113" s="6">
        <v>26760</v>
      </c>
      <c r="G113" s="7">
        <v>133.80000000000001</v>
      </c>
      <c r="H113" s="8">
        <v>12</v>
      </c>
      <c r="I113" s="8">
        <v>9</v>
      </c>
      <c r="J113" s="16" t="str">
        <f t="shared" si="1"/>
        <v>A &gt; 26 ton</v>
      </c>
    </row>
    <row r="114" spans="1:10">
      <c r="A114" s="4" t="s">
        <v>498</v>
      </c>
      <c r="B114" s="5" t="s">
        <v>604</v>
      </c>
      <c r="C114" s="5" t="s">
        <v>633</v>
      </c>
      <c r="D114" s="5" t="s">
        <v>613</v>
      </c>
      <c r="E114" s="5" t="s">
        <v>618</v>
      </c>
      <c r="F114" s="6">
        <v>26740</v>
      </c>
      <c r="G114" s="7">
        <v>243.33</v>
      </c>
      <c r="H114" s="8">
        <v>16</v>
      </c>
      <c r="I114" s="8">
        <v>10</v>
      </c>
      <c r="J114" s="16" t="str">
        <f t="shared" si="1"/>
        <v>A &gt; 26 ton</v>
      </c>
    </row>
    <row r="115" spans="1:10">
      <c r="A115" s="4" t="s">
        <v>551</v>
      </c>
      <c r="B115" s="5" t="s">
        <v>604</v>
      </c>
      <c r="C115" s="5" t="s">
        <v>633</v>
      </c>
      <c r="D115" s="5" t="s">
        <v>613</v>
      </c>
      <c r="E115" s="5" t="s">
        <v>618</v>
      </c>
      <c r="F115" s="6">
        <v>26740</v>
      </c>
      <c r="G115" s="7">
        <v>243.33</v>
      </c>
      <c r="H115" s="8">
        <v>24</v>
      </c>
      <c r="I115" s="8">
        <v>10</v>
      </c>
      <c r="J115" s="16" t="str">
        <f t="shared" si="1"/>
        <v>A &gt; 26 ton</v>
      </c>
    </row>
    <row r="116" spans="1:10">
      <c r="A116" s="4" t="s">
        <v>82</v>
      </c>
      <c r="B116" s="5" t="s">
        <v>603</v>
      </c>
      <c r="C116" s="5" t="s">
        <v>633</v>
      </c>
      <c r="D116" s="5" t="s">
        <v>613</v>
      </c>
      <c r="E116" s="5" t="s">
        <v>619</v>
      </c>
      <c r="F116" s="6">
        <v>26740</v>
      </c>
      <c r="G116" s="7">
        <v>243.33</v>
      </c>
      <c r="H116" s="8">
        <v>13</v>
      </c>
      <c r="I116" s="8">
        <v>7</v>
      </c>
      <c r="J116" s="16" t="str">
        <f t="shared" si="1"/>
        <v>A &gt; 26 ton</v>
      </c>
    </row>
    <row r="117" spans="1:10">
      <c r="A117" s="4" t="s">
        <v>579</v>
      </c>
      <c r="B117" s="5" t="s">
        <v>597</v>
      </c>
      <c r="C117" s="5" t="s">
        <v>633</v>
      </c>
      <c r="D117" s="5" t="s">
        <v>613</v>
      </c>
      <c r="E117" s="5" t="s">
        <v>618</v>
      </c>
      <c r="F117" s="6">
        <v>26740</v>
      </c>
      <c r="G117" s="7">
        <v>233.98</v>
      </c>
      <c r="H117" s="8">
        <v>27</v>
      </c>
      <c r="I117" s="8">
        <v>10</v>
      </c>
      <c r="J117" s="16" t="str">
        <f t="shared" si="1"/>
        <v>A &gt; 26 ton</v>
      </c>
    </row>
    <row r="118" spans="1:10">
      <c r="A118" s="4" t="s">
        <v>513</v>
      </c>
      <c r="B118" s="5" t="s">
        <v>601</v>
      </c>
      <c r="C118" s="5" t="s">
        <v>633</v>
      </c>
      <c r="D118" s="5" t="s">
        <v>613</v>
      </c>
      <c r="E118" s="5" t="s">
        <v>618</v>
      </c>
      <c r="F118" s="6">
        <v>26720</v>
      </c>
      <c r="G118" s="7">
        <v>265.86</v>
      </c>
      <c r="H118" s="8">
        <v>18</v>
      </c>
      <c r="I118" s="8">
        <v>10</v>
      </c>
      <c r="J118" s="16" t="str">
        <f t="shared" si="1"/>
        <v>A &gt; 26 ton</v>
      </c>
    </row>
    <row r="119" spans="1:10">
      <c r="A119" s="4" t="s">
        <v>107</v>
      </c>
      <c r="B119" s="5" t="s">
        <v>604</v>
      </c>
      <c r="C119" s="5" t="s">
        <v>633</v>
      </c>
      <c r="D119" s="5" t="s">
        <v>613</v>
      </c>
      <c r="E119" s="5" t="s">
        <v>618</v>
      </c>
      <c r="F119" s="6">
        <v>26720</v>
      </c>
      <c r="G119" s="7">
        <v>243.15</v>
      </c>
      <c r="H119" s="8">
        <v>14</v>
      </c>
      <c r="I119" s="8">
        <v>7</v>
      </c>
      <c r="J119" s="16" t="str">
        <f t="shared" si="1"/>
        <v>A &gt; 26 ton</v>
      </c>
    </row>
    <row r="120" spans="1:10">
      <c r="A120" s="4" t="s">
        <v>201</v>
      </c>
      <c r="B120" s="5" t="s">
        <v>603</v>
      </c>
      <c r="C120" s="5" t="s">
        <v>633</v>
      </c>
      <c r="D120" s="5" t="s">
        <v>613</v>
      </c>
      <c r="E120" s="5" t="s">
        <v>619</v>
      </c>
      <c r="F120" s="6">
        <v>26720</v>
      </c>
      <c r="G120" s="7">
        <v>243.15</v>
      </c>
      <c r="H120" s="8">
        <v>24</v>
      </c>
      <c r="I120" s="8">
        <v>8</v>
      </c>
      <c r="J120" s="16" t="str">
        <f t="shared" si="1"/>
        <v>A &gt; 26 ton</v>
      </c>
    </row>
    <row r="121" spans="1:10">
      <c r="A121" s="4" t="s">
        <v>241</v>
      </c>
      <c r="B121" s="5" t="s">
        <v>597</v>
      </c>
      <c r="C121" s="5" t="s">
        <v>613</v>
      </c>
      <c r="D121" s="5" t="s">
        <v>633</v>
      </c>
      <c r="E121" s="5" t="s">
        <v>619</v>
      </c>
      <c r="F121" s="6">
        <v>26720</v>
      </c>
      <c r="G121" s="7">
        <v>133.6</v>
      </c>
      <c r="H121" s="8">
        <v>5</v>
      </c>
      <c r="I121" s="8">
        <v>9</v>
      </c>
      <c r="J121" s="16" t="str">
        <f t="shared" si="1"/>
        <v>A &gt; 26 ton</v>
      </c>
    </row>
    <row r="122" spans="1:10">
      <c r="A122" s="4" t="s">
        <v>92</v>
      </c>
      <c r="B122" s="5" t="s">
        <v>597</v>
      </c>
      <c r="C122" s="5" t="s">
        <v>633</v>
      </c>
      <c r="D122" s="5" t="s">
        <v>613</v>
      </c>
      <c r="E122" s="5" t="s">
        <v>618</v>
      </c>
      <c r="F122" s="6">
        <v>26700</v>
      </c>
      <c r="G122" s="7">
        <v>233.63</v>
      </c>
      <c r="H122" s="8">
        <v>13</v>
      </c>
      <c r="I122" s="8">
        <v>7</v>
      </c>
      <c r="J122" s="16" t="str">
        <f t="shared" si="1"/>
        <v>A &gt; 26 ton</v>
      </c>
    </row>
    <row r="123" spans="1:10">
      <c r="A123" s="4" t="s">
        <v>490</v>
      </c>
      <c r="B123" s="5" t="s">
        <v>597</v>
      </c>
      <c r="C123" s="5" t="s">
        <v>613</v>
      </c>
      <c r="D123" s="5" t="s">
        <v>633</v>
      </c>
      <c r="E123" s="5" t="s">
        <v>619</v>
      </c>
      <c r="F123" s="6">
        <v>26700</v>
      </c>
      <c r="G123" s="7">
        <v>133.5</v>
      </c>
      <c r="H123" s="8">
        <v>16</v>
      </c>
      <c r="I123" s="8">
        <v>10</v>
      </c>
      <c r="J123" s="16" t="str">
        <f t="shared" si="1"/>
        <v>A &gt; 26 ton</v>
      </c>
    </row>
    <row r="124" spans="1:10">
      <c r="A124" s="4" t="s">
        <v>561</v>
      </c>
      <c r="B124" s="5" t="s">
        <v>597</v>
      </c>
      <c r="C124" s="5" t="s">
        <v>633</v>
      </c>
      <c r="D124" s="5" t="s">
        <v>613</v>
      </c>
      <c r="E124" s="5" t="s">
        <v>618</v>
      </c>
      <c r="F124" s="6">
        <v>26680</v>
      </c>
      <c r="G124" s="7">
        <v>233.45</v>
      </c>
      <c r="H124" s="8">
        <v>26</v>
      </c>
      <c r="I124" s="8">
        <v>10</v>
      </c>
      <c r="J124" s="16" t="str">
        <f t="shared" si="1"/>
        <v>A &gt; 26 ton</v>
      </c>
    </row>
    <row r="125" spans="1:10">
      <c r="A125" s="4" t="s">
        <v>38</v>
      </c>
      <c r="B125" s="5" t="s">
        <v>597</v>
      </c>
      <c r="C125" s="5" t="s">
        <v>633</v>
      </c>
      <c r="D125" s="5" t="s">
        <v>613</v>
      </c>
      <c r="E125" s="5" t="s">
        <v>618</v>
      </c>
      <c r="F125" s="6">
        <v>26660</v>
      </c>
      <c r="G125" s="7">
        <v>233.28</v>
      </c>
      <c r="H125" s="8">
        <v>5</v>
      </c>
      <c r="I125" s="8">
        <v>7</v>
      </c>
      <c r="J125" s="16" t="str">
        <f t="shared" si="1"/>
        <v>A &gt; 26 ton</v>
      </c>
    </row>
    <row r="126" spans="1:10">
      <c r="A126" s="4" t="s">
        <v>384</v>
      </c>
      <c r="B126" s="5" t="s">
        <v>602</v>
      </c>
      <c r="C126" s="5" t="s">
        <v>614</v>
      </c>
      <c r="D126" s="5" t="s">
        <v>613</v>
      </c>
      <c r="E126" s="5" t="s">
        <v>619</v>
      </c>
      <c r="F126" s="6">
        <v>26640</v>
      </c>
      <c r="G126" s="7">
        <v>159.04</v>
      </c>
      <c r="H126" s="8">
        <v>27</v>
      </c>
      <c r="I126" s="8">
        <v>9</v>
      </c>
      <c r="J126" s="16" t="str">
        <f t="shared" si="1"/>
        <v>A &gt; 26 ton</v>
      </c>
    </row>
    <row r="127" spans="1:10">
      <c r="A127" s="4" t="s">
        <v>581</v>
      </c>
      <c r="B127" s="5" t="s">
        <v>598</v>
      </c>
      <c r="C127" s="5" t="s">
        <v>633</v>
      </c>
      <c r="D127" s="5" t="s">
        <v>613</v>
      </c>
      <c r="E127" s="5" t="s">
        <v>618</v>
      </c>
      <c r="F127" s="6">
        <v>26600</v>
      </c>
      <c r="G127" s="7">
        <v>392.06</v>
      </c>
      <c r="H127" s="8">
        <v>28</v>
      </c>
      <c r="I127" s="8">
        <v>10</v>
      </c>
      <c r="J127" s="16" t="str">
        <f t="shared" si="1"/>
        <v>A &gt; 26 ton</v>
      </c>
    </row>
    <row r="128" spans="1:10">
      <c r="A128" s="4" t="s">
        <v>39</v>
      </c>
      <c r="B128" s="5" t="s">
        <v>597</v>
      </c>
      <c r="C128" s="5" t="s">
        <v>633</v>
      </c>
      <c r="D128" s="5" t="s">
        <v>613</v>
      </c>
      <c r="E128" s="5" t="s">
        <v>618</v>
      </c>
      <c r="F128" s="6">
        <v>26580</v>
      </c>
      <c r="G128" s="7">
        <v>232.58</v>
      </c>
      <c r="H128" s="8">
        <v>5</v>
      </c>
      <c r="I128" s="8">
        <v>7</v>
      </c>
      <c r="J128" s="16" t="str">
        <f t="shared" si="1"/>
        <v>A &gt; 26 ton</v>
      </c>
    </row>
    <row r="129" spans="1:10">
      <c r="A129" s="4" t="s">
        <v>390</v>
      </c>
      <c r="B129" s="5" t="s">
        <v>597</v>
      </c>
      <c r="C129" s="5" t="s">
        <v>633</v>
      </c>
      <c r="D129" s="5" t="s">
        <v>613</v>
      </c>
      <c r="E129" s="5" t="s">
        <v>618</v>
      </c>
      <c r="F129" s="6">
        <v>26580</v>
      </c>
      <c r="G129" s="7">
        <v>232.58</v>
      </c>
      <c r="H129" s="8">
        <v>28</v>
      </c>
      <c r="I129" s="8">
        <v>9</v>
      </c>
      <c r="J129" s="16" t="str">
        <f t="shared" si="1"/>
        <v>A &gt; 26 ton</v>
      </c>
    </row>
    <row r="130" spans="1:10">
      <c r="A130" s="4" t="s">
        <v>301</v>
      </c>
      <c r="B130" s="5" t="s">
        <v>597</v>
      </c>
      <c r="C130" s="5" t="s">
        <v>613</v>
      </c>
      <c r="D130" s="5" t="s">
        <v>633</v>
      </c>
      <c r="E130" s="5" t="s">
        <v>619</v>
      </c>
      <c r="F130" s="6">
        <v>26570</v>
      </c>
      <c r="G130" s="7">
        <v>132.85</v>
      </c>
      <c r="H130" s="8">
        <v>15</v>
      </c>
      <c r="I130" s="8">
        <v>9</v>
      </c>
      <c r="J130" s="16" t="str">
        <f t="shared" si="1"/>
        <v>A &gt; 26 ton</v>
      </c>
    </row>
    <row r="131" spans="1:10">
      <c r="A131" s="4" t="s">
        <v>306</v>
      </c>
      <c r="B131" s="5" t="s">
        <v>605</v>
      </c>
      <c r="C131" s="5" t="s">
        <v>614</v>
      </c>
      <c r="D131" s="5" t="s">
        <v>613</v>
      </c>
      <c r="E131" s="5" t="s">
        <v>619</v>
      </c>
      <c r="F131" s="6">
        <v>26560</v>
      </c>
      <c r="G131" s="7">
        <v>158.56</v>
      </c>
      <c r="H131" s="8">
        <v>15</v>
      </c>
      <c r="I131" s="8">
        <v>9</v>
      </c>
      <c r="J131" s="16" t="str">
        <f t="shared" ref="J131:J194" si="2">IF(F131&gt;26000,"A &gt; 26 ton",IF(F131&gt;20000,"B, 20-26",IF(F131&gt;15000,"C, 15-20",IF(F131&gt;10000,"D, 10-15","E &lt;10"))))</f>
        <v>A &gt; 26 ton</v>
      </c>
    </row>
    <row r="132" spans="1:10">
      <c r="A132" s="4" t="s">
        <v>307</v>
      </c>
      <c r="B132" s="5" t="s">
        <v>602</v>
      </c>
      <c r="C132" s="5" t="s">
        <v>614</v>
      </c>
      <c r="D132" s="5" t="s">
        <v>613</v>
      </c>
      <c r="E132" s="5" t="s">
        <v>619</v>
      </c>
      <c r="F132" s="6">
        <v>26560</v>
      </c>
      <c r="G132" s="7">
        <v>158.56</v>
      </c>
      <c r="H132" s="8">
        <v>15</v>
      </c>
      <c r="I132" s="8">
        <v>9</v>
      </c>
      <c r="J132" s="16" t="str">
        <f t="shared" si="2"/>
        <v>A &gt; 26 ton</v>
      </c>
    </row>
    <row r="133" spans="1:10">
      <c r="A133" s="4" t="s">
        <v>516</v>
      </c>
      <c r="B133" s="5" t="s">
        <v>604</v>
      </c>
      <c r="C133" s="5" t="s">
        <v>633</v>
      </c>
      <c r="D133" s="5" t="s">
        <v>613</v>
      </c>
      <c r="E133" s="5" t="s">
        <v>618</v>
      </c>
      <c r="F133" s="6">
        <v>26540</v>
      </c>
      <c r="G133" s="7">
        <v>241.51</v>
      </c>
      <c r="H133" s="8">
        <v>18</v>
      </c>
      <c r="I133" s="8">
        <v>10</v>
      </c>
      <c r="J133" s="16" t="str">
        <f t="shared" si="2"/>
        <v>A &gt; 26 ton</v>
      </c>
    </row>
    <row r="134" spans="1:10">
      <c r="A134" s="4" t="s">
        <v>335</v>
      </c>
      <c r="B134" s="5" t="s">
        <v>597</v>
      </c>
      <c r="C134" s="5" t="s">
        <v>633</v>
      </c>
      <c r="D134" s="5" t="s">
        <v>613</v>
      </c>
      <c r="E134" s="5" t="s">
        <v>618</v>
      </c>
      <c r="F134" s="6">
        <v>26540</v>
      </c>
      <c r="G134" s="7">
        <v>232.23</v>
      </c>
      <c r="H134" s="8">
        <v>19</v>
      </c>
      <c r="I134" s="8">
        <v>9</v>
      </c>
      <c r="J134" s="16" t="str">
        <f t="shared" si="2"/>
        <v>A &gt; 26 ton</v>
      </c>
    </row>
    <row r="135" spans="1:10">
      <c r="A135" s="4" t="s">
        <v>361</v>
      </c>
      <c r="B135" s="5" t="s">
        <v>597</v>
      </c>
      <c r="C135" s="5" t="s">
        <v>633</v>
      </c>
      <c r="D135" s="5" t="s">
        <v>613</v>
      </c>
      <c r="E135" s="5" t="s">
        <v>618</v>
      </c>
      <c r="F135" s="6">
        <v>26540</v>
      </c>
      <c r="G135" s="7">
        <v>232.23</v>
      </c>
      <c r="H135" s="8">
        <v>25</v>
      </c>
      <c r="I135" s="8">
        <v>9</v>
      </c>
      <c r="J135" s="16" t="str">
        <f t="shared" si="2"/>
        <v>A &gt; 26 ton</v>
      </c>
    </row>
    <row r="136" spans="1:10">
      <c r="A136" s="4" t="s">
        <v>454</v>
      </c>
      <c r="B136" s="5" t="s">
        <v>597</v>
      </c>
      <c r="C136" s="5" t="s">
        <v>633</v>
      </c>
      <c r="D136" s="5" t="s">
        <v>613</v>
      </c>
      <c r="E136" s="5" t="s">
        <v>619</v>
      </c>
      <c r="F136" s="6">
        <v>26520</v>
      </c>
      <c r="G136" s="7">
        <v>232.05</v>
      </c>
      <c r="H136" s="8">
        <v>10</v>
      </c>
      <c r="I136" s="8">
        <v>10</v>
      </c>
      <c r="J136" s="16" t="str">
        <f t="shared" si="2"/>
        <v>A &gt; 26 ton</v>
      </c>
    </row>
    <row r="137" spans="1:10">
      <c r="A137" s="4" t="s">
        <v>521</v>
      </c>
      <c r="B137" s="5" t="s">
        <v>597</v>
      </c>
      <c r="C137" s="5" t="s">
        <v>613</v>
      </c>
      <c r="D137" s="5" t="s">
        <v>633</v>
      </c>
      <c r="E137" s="5" t="s">
        <v>619</v>
      </c>
      <c r="F137" s="6">
        <v>26520</v>
      </c>
      <c r="G137" s="7">
        <v>132.6</v>
      </c>
      <c r="H137" s="8">
        <v>19</v>
      </c>
      <c r="I137" s="8">
        <v>10</v>
      </c>
      <c r="J137" s="16" t="str">
        <f t="shared" si="2"/>
        <v>A &gt; 26 ton</v>
      </c>
    </row>
    <row r="138" spans="1:10">
      <c r="A138" s="4" t="s">
        <v>239</v>
      </c>
      <c r="B138" s="5" t="s">
        <v>597</v>
      </c>
      <c r="C138" s="5" t="s">
        <v>633</v>
      </c>
      <c r="D138" s="5" t="s">
        <v>613</v>
      </c>
      <c r="E138" s="5" t="s">
        <v>618</v>
      </c>
      <c r="F138" s="6">
        <v>26500</v>
      </c>
      <c r="G138" s="7">
        <v>231.88</v>
      </c>
      <c r="H138" s="8">
        <v>4</v>
      </c>
      <c r="I138" s="8">
        <v>9</v>
      </c>
      <c r="J138" s="16" t="str">
        <f t="shared" si="2"/>
        <v>A &gt; 26 ton</v>
      </c>
    </row>
    <row r="139" spans="1:10">
      <c r="A139" s="4" t="s">
        <v>68</v>
      </c>
      <c r="B139" s="5" t="s">
        <v>602</v>
      </c>
      <c r="C139" s="5" t="s">
        <v>614</v>
      </c>
      <c r="D139" s="5" t="s">
        <v>613</v>
      </c>
      <c r="E139" s="5" t="s">
        <v>619</v>
      </c>
      <c r="F139" s="6">
        <v>26500</v>
      </c>
      <c r="G139" s="7">
        <v>158.21</v>
      </c>
      <c r="H139" s="8">
        <v>10</v>
      </c>
      <c r="I139" s="8">
        <v>7</v>
      </c>
      <c r="J139" s="16" t="str">
        <f t="shared" si="2"/>
        <v>A &gt; 26 ton</v>
      </c>
    </row>
    <row r="140" spans="1:10">
      <c r="A140" s="4" t="s">
        <v>272</v>
      </c>
      <c r="B140" s="5" t="s">
        <v>597</v>
      </c>
      <c r="C140" s="5" t="s">
        <v>613</v>
      </c>
      <c r="D140" s="5" t="s">
        <v>633</v>
      </c>
      <c r="E140" s="5" t="s">
        <v>619</v>
      </c>
      <c r="F140" s="6">
        <v>26500</v>
      </c>
      <c r="G140" s="7">
        <v>132.5</v>
      </c>
      <c r="H140" s="8">
        <v>11</v>
      </c>
      <c r="I140" s="8">
        <v>9</v>
      </c>
      <c r="J140" s="16" t="str">
        <f t="shared" si="2"/>
        <v>A &gt; 26 ton</v>
      </c>
    </row>
    <row r="141" spans="1:10">
      <c r="A141" s="4" t="s">
        <v>554</v>
      </c>
      <c r="B141" s="5" t="s">
        <v>597</v>
      </c>
      <c r="C141" s="5" t="s">
        <v>633</v>
      </c>
      <c r="D141" s="5" t="s">
        <v>613</v>
      </c>
      <c r="E141" s="5" t="s">
        <v>618</v>
      </c>
      <c r="F141" s="6">
        <v>26480</v>
      </c>
      <c r="G141" s="7">
        <v>231.7</v>
      </c>
      <c r="H141" s="8">
        <v>25</v>
      </c>
      <c r="I141" s="8">
        <v>10</v>
      </c>
      <c r="J141" s="16" t="str">
        <f t="shared" si="2"/>
        <v>A &gt; 26 ton</v>
      </c>
    </row>
    <row r="142" spans="1:10">
      <c r="A142" s="4" t="s">
        <v>491</v>
      </c>
      <c r="B142" s="5" t="s">
        <v>603</v>
      </c>
      <c r="C142" s="5" t="s">
        <v>633</v>
      </c>
      <c r="D142" s="5" t="s">
        <v>613</v>
      </c>
      <c r="E142" s="5" t="s">
        <v>618</v>
      </c>
      <c r="F142" s="6">
        <v>26460</v>
      </c>
      <c r="G142" s="7">
        <v>240.79</v>
      </c>
      <c r="H142" s="8">
        <v>16</v>
      </c>
      <c r="I142" s="8">
        <v>10</v>
      </c>
      <c r="J142" s="16" t="str">
        <f t="shared" si="2"/>
        <v>A &gt; 26 ton</v>
      </c>
    </row>
    <row r="143" spans="1:10">
      <c r="A143" s="4" t="s">
        <v>304</v>
      </c>
      <c r="B143" s="5" t="s">
        <v>597</v>
      </c>
      <c r="C143" s="5" t="s">
        <v>633</v>
      </c>
      <c r="D143" s="5" t="s">
        <v>613</v>
      </c>
      <c r="E143" s="5" t="s">
        <v>618</v>
      </c>
      <c r="F143" s="6">
        <v>26448</v>
      </c>
      <c r="G143" s="7">
        <v>231.42</v>
      </c>
      <c r="H143" s="8">
        <v>15</v>
      </c>
      <c r="I143" s="8">
        <v>9</v>
      </c>
      <c r="J143" s="16" t="str">
        <f t="shared" si="2"/>
        <v>A &gt; 26 ton</v>
      </c>
    </row>
    <row r="144" spans="1:10">
      <c r="A144" s="4" t="s">
        <v>137</v>
      </c>
      <c r="B144" s="5" t="s">
        <v>597</v>
      </c>
      <c r="C144" s="5" t="s">
        <v>633</v>
      </c>
      <c r="D144" s="5" t="s">
        <v>613</v>
      </c>
      <c r="E144" s="5" t="s">
        <v>618</v>
      </c>
      <c r="F144" s="6">
        <v>26420</v>
      </c>
      <c r="G144" s="7">
        <v>231.18</v>
      </c>
      <c r="H144" s="8">
        <v>19</v>
      </c>
      <c r="I144" s="8">
        <v>7</v>
      </c>
      <c r="J144" s="16" t="str">
        <f t="shared" si="2"/>
        <v>A &gt; 26 ton</v>
      </c>
    </row>
    <row r="145" spans="1:10">
      <c r="A145" s="4" t="s">
        <v>436</v>
      </c>
      <c r="B145" s="5" t="s">
        <v>602</v>
      </c>
      <c r="C145" s="5" t="s">
        <v>614</v>
      </c>
      <c r="D145" s="5" t="s">
        <v>613</v>
      </c>
      <c r="E145" s="5" t="s">
        <v>619</v>
      </c>
      <c r="F145" s="6">
        <v>26420</v>
      </c>
      <c r="G145" s="7">
        <v>157.72999999999999</v>
      </c>
      <c r="H145" s="8">
        <v>9</v>
      </c>
      <c r="I145" s="8">
        <v>10</v>
      </c>
      <c r="J145" s="16" t="str">
        <f t="shared" si="2"/>
        <v>A &gt; 26 ton</v>
      </c>
    </row>
    <row r="146" spans="1:10">
      <c r="A146" s="4" t="s">
        <v>540</v>
      </c>
      <c r="B146" s="5" t="s">
        <v>597</v>
      </c>
      <c r="C146" s="5" t="s">
        <v>613</v>
      </c>
      <c r="D146" s="5" t="s">
        <v>633</v>
      </c>
      <c r="E146" s="5" t="s">
        <v>619</v>
      </c>
      <c r="F146" s="6">
        <v>26420</v>
      </c>
      <c r="G146" s="7">
        <v>132.1</v>
      </c>
      <c r="H146" s="8">
        <v>23</v>
      </c>
      <c r="I146" s="8">
        <v>10</v>
      </c>
      <c r="J146" s="16" t="str">
        <f t="shared" si="2"/>
        <v>A &gt; 26 ton</v>
      </c>
    </row>
    <row r="147" spans="1:10">
      <c r="A147" s="4" t="s">
        <v>136</v>
      </c>
      <c r="B147" s="5" t="s">
        <v>597</v>
      </c>
      <c r="C147" s="5" t="s">
        <v>633</v>
      </c>
      <c r="D147" s="5" t="s">
        <v>613</v>
      </c>
      <c r="E147" s="5" t="s">
        <v>618</v>
      </c>
      <c r="F147" s="6">
        <v>26400</v>
      </c>
      <c r="G147" s="7">
        <v>231</v>
      </c>
      <c r="H147" s="8">
        <v>19</v>
      </c>
      <c r="I147" s="8">
        <v>7</v>
      </c>
      <c r="J147" s="16" t="str">
        <f t="shared" si="2"/>
        <v>A &gt; 26 ton</v>
      </c>
    </row>
    <row r="148" spans="1:10">
      <c r="A148" s="4" t="s">
        <v>50</v>
      </c>
      <c r="B148" s="5" t="s">
        <v>597</v>
      </c>
      <c r="C148" s="5" t="s">
        <v>633</v>
      </c>
      <c r="D148" s="5" t="s">
        <v>613</v>
      </c>
      <c r="E148" s="5" t="s">
        <v>619</v>
      </c>
      <c r="F148" s="6">
        <v>26385</v>
      </c>
      <c r="G148" s="7">
        <v>230.87</v>
      </c>
      <c r="H148" s="8">
        <v>6</v>
      </c>
      <c r="I148" s="8">
        <v>7</v>
      </c>
      <c r="J148" s="16" t="str">
        <f t="shared" si="2"/>
        <v>A &gt; 26 ton</v>
      </c>
    </row>
    <row r="149" spans="1:10">
      <c r="A149" s="4" t="s">
        <v>262</v>
      </c>
      <c r="B149" s="5" t="s">
        <v>597</v>
      </c>
      <c r="C149" s="5" t="s">
        <v>613</v>
      </c>
      <c r="D149" s="5" t="s">
        <v>633</v>
      </c>
      <c r="E149" s="5" t="s">
        <v>619</v>
      </c>
      <c r="F149" s="6">
        <v>26370</v>
      </c>
      <c r="G149" s="7">
        <v>131.85</v>
      </c>
      <c r="H149" s="8">
        <v>8</v>
      </c>
      <c r="I149" s="8">
        <v>9</v>
      </c>
      <c r="J149" s="16" t="str">
        <f t="shared" si="2"/>
        <v>A &gt; 26 ton</v>
      </c>
    </row>
    <row r="150" spans="1:10">
      <c r="A150" s="4" t="s">
        <v>158</v>
      </c>
      <c r="B150" s="5" t="s">
        <v>597</v>
      </c>
      <c r="C150" s="5" t="s">
        <v>633</v>
      </c>
      <c r="D150" s="5" t="s">
        <v>613</v>
      </c>
      <c r="E150" s="5" t="s">
        <v>618</v>
      </c>
      <c r="F150" s="6">
        <v>26360</v>
      </c>
      <c r="G150" s="7">
        <v>230.65</v>
      </c>
      <c r="H150" s="8">
        <v>24</v>
      </c>
      <c r="I150" s="8">
        <v>7</v>
      </c>
      <c r="J150" s="16" t="str">
        <f t="shared" si="2"/>
        <v>A &gt; 26 ton</v>
      </c>
    </row>
    <row r="151" spans="1:10">
      <c r="A151" s="4" t="s">
        <v>492</v>
      </c>
      <c r="B151" s="5" t="s">
        <v>597</v>
      </c>
      <c r="C151" s="5" t="s">
        <v>633</v>
      </c>
      <c r="D151" s="5" t="s">
        <v>613</v>
      </c>
      <c r="E151" s="5" t="s">
        <v>618</v>
      </c>
      <c r="F151" s="6">
        <v>26340</v>
      </c>
      <c r="G151" s="7">
        <v>230.48</v>
      </c>
      <c r="H151" s="8">
        <v>16</v>
      </c>
      <c r="I151" s="8">
        <v>10</v>
      </c>
      <c r="J151" s="16" t="str">
        <f t="shared" si="2"/>
        <v>A &gt; 26 ton</v>
      </c>
    </row>
    <row r="152" spans="1:10">
      <c r="A152" s="4" t="s">
        <v>433</v>
      </c>
      <c r="B152" s="5" t="s">
        <v>602</v>
      </c>
      <c r="C152" s="5" t="s">
        <v>614</v>
      </c>
      <c r="D152" s="5" t="s">
        <v>613</v>
      </c>
      <c r="E152" s="5" t="s">
        <v>619</v>
      </c>
      <c r="F152" s="6">
        <v>26280</v>
      </c>
      <c r="G152" s="7">
        <v>156.88999999999999</v>
      </c>
      <c r="H152" s="8">
        <v>6</v>
      </c>
      <c r="I152" s="8">
        <v>10</v>
      </c>
      <c r="J152" s="16" t="str">
        <f t="shared" si="2"/>
        <v>A &gt; 26 ton</v>
      </c>
    </row>
    <row r="153" spans="1:10">
      <c r="A153" s="4" t="s">
        <v>488</v>
      </c>
      <c r="B153" s="5" t="s">
        <v>597</v>
      </c>
      <c r="C153" s="5" t="s">
        <v>613</v>
      </c>
      <c r="D153" s="5" t="s">
        <v>633</v>
      </c>
      <c r="E153" s="5" t="s">
        <v>619</v>
      </c>
      <c r="F153" s="6">
        <v>26280</v>
      </c>
      <c r="G153" s="7">
        <v>131.4</v>
      </c>
      <c r="H153" s="8">
        <v>16</v>
      </c>
      <c r="I153" s="8">
        <v>10</v>
      </c>
      <c r="J153" s="16" t="str">
        <f t="shared" si="2"/>
        <v>A &gt; 26 ton</v>
      </c>
    </row>
    <row r="154" spans="1:10">
      <c r="A154" s="4" t="s">
        <v>74</v>
      </c>
      <c r="B154" s="5" t="s">
        <v>602</v>
      </c>
      <c r="C154" s="5" t="s">
        <v>613</v>
      </c>
      <c r="D154" s="5" t="s">
        <v>614</v>
      </c>
      <c r="E154" s="5" t="s">
        <v>619</v>
      </c>
      <c r="F154" s="6">
        <v>26280</v>
      </c>
      <c r="G154" s="7">
        <v>125.62</v>
      </c>
      <c r="H154" s="8">
        <v>10</v>
      </c>
      <c r="I154" s="8">
        <v>7</v>
      </c>
      <c r="J154" s="16" t="str">
        <f t="shared" si="2"/>
        <v>A &gt; 26 ton</v>
      </c>
    </row>
    <row r="155" spans="1:10">
      <c r="A155" s="4" t="s">
        <v>105</v>
      </c>
      <c r="B155" s="5" t="s">
        <v>597</v>
      </c>
      <c r="C155" s="5" t="s">
        <v>633</v>
      </c>
      <c r="D155" s="5" t="s">
        <v>613</v>
      </c>
      <c r="E155" s="5" t="s">
        <v>618</v>
      </c>
      <c r="F155" s="6">
        <v>26240</v>
      </c>
      <c r="G155" s="7">
        <v>229.6</v>
      </c>
      <c r="H155" s="8">
        <v>14</v>
      </c>
      <c r="I155" s="8">
        <v>7</v>
      </c>
      <c r="J155" s="16" t="str">
        <f t="shared" si="2"/>
        <v>A &gt; 26 ton</v>
      </c>
    </row>
    <row r="156" spans="1:10">
      <c r="A156" s="4" t="s">
        <v>442</v>
      </c>
      <c r="B156" s="5" t="s">
        <v>597</v>
      </c>
      <c r="C156" s="5" t="s">
        <v>633</v>
      </c>
      <c r="D156" s="5" t="s">
        <v>613</v>
      </c>
      <c r="E156" s="5" t="s">
        <v>618</v>
      </c>
      <c r="F156" s="6">
        <v>26240</v>
      </c>
      <c r="G156" s="7">
        <v>229.6</v>
      </c>
      <c r="H156" s="8">
        <v>9</v>
      </c>
      <c r="I156" s="8">
        <v>10</v>
      </c>
      <c r="J156" s="16" t="str">
        <f t="shared" si="2"/>
        <v>A &gt; 26 ton</v>
      </c>
    </row>
    <row r="157" spans="1:10">
      <c r="A157" s="4" t="s">
        <v>508</v>
      </c>
      <c r="B157" s="5" t="s">
        <v>597</v>
      </c>
      <c r="C157" s="5" t="s">
        <v>613</v>
      </c>
      <c r="D157" s="5" t="s">
        <v>633</v>
      </c>
      <c r="E157" s="5" t="s">
        <v>619</v>
      </c>
      <c r="F157" s="6">
        <v>26240</v>
      </c>
      <c r="G157" s="7">
        <v>131.19999999999999</v>
      </c>
      <c r="H157" s="8">
        <v>18</v>
      </c>
      <c r="I157" s="8">
        <v>10</v>
      </c>
      <c r="J157" s="16" t="str">
        <f t="shared" si="2"/>
        <v>A &gt; 26 ton</v>
      </c>
    </row>
    <row r="158" spans="1:10">
      <c r="A158" s="4" t="s">
        <v>298</v>
      </c>
      <c r="B158" s="5" t="s">
        <v>604</v>
      </c>
      <c r="C158" s="5" t="s">
        <v>633</v>
      </c>
      <c r="D158" s="5" t="s">
        <v>613</v>
      </c>
      <c r="E158" s="5" t="s">
        <v>618</v>
      </c>
      <c r="F158" s="6">
        <v>26220</v>
      </c>
      <c r="G158" s="7">
        <v>238.6</v>
      </c>
      <c r="H158" s="8">
        <v>14</v>
      </c>
      <c r="I158" s="8">
        <v>9</v>
      </c>
      <c r="J158" s="16" t="str">
        <f t="shared" si="2"/>
        <v>A &gt; 26 ton</v>
      </c>
    </row>
    <row r="159" spans="1:10">
      <c r="A159" s="4" t="s">
        <v>494</v>
      </c>
      <c r="B159" s="5" t="s">
        <v>604</v>
      </c>
      <c r="C159" s="5" t="s">
        <v>633</v>
      </c>
      <c r="D159" s="5" t="s">
        <v>613</v>
      </c>
      <c r="E159" s="5" t="s">
        <v>618</v>
      </c>
      <c r="F159" s="6">
        <v>26220</v>
      </c>
      <c r="G159" s="7">
        <v>238.6</v>
      </c>
      <c r="H159" s="8">
        <v>16</v>
      </c>
      <c r="I159" s="8">
        <v>10</v>
      </c>
      <c r="J159" s="16" t="str">
        <f t="shared" si="2"/>
        <v>A &gt; 26 ton</v>
      </c>
    </row>
    <row r="160" spans="1:10">
      <c r="A160" s="4" t="s">
        <v>219</v>
      </c>
      <c r="B160" s="5" t="s">
        <v>597</v>
      </c>
      <c r="C160" s="5" t="s">
        <v>613</v>
      </c>
      <c r="D160" s="5" t="s">
        <v>633</v>
      </c>
      <c r="E160" s="5" t="s">
        <v>619</v>
      </c>
      <c r="F160" s="6">
        <v>26200</v>
      </c>
      <c r="G160" s="7">
        <v>131</v>
      </c>
      <c r="H160" s="8">
        <v>29</v>
      </c>
      <c r="I160" s="8">
        <v>8</v>
      </c>
      <c r="J160" s="16" t="str">
        <f t="shared" si="2"/>
        <v>A &gt; 26 ton</v>
      </c>
    </row>
    <row r="161" spans="1:10">
      <c r="A161" s="4" t="s">
        <v>468</v>
      </c>
      <c r="B161" s="5" t="s">
        <v>604</v>
      </c>
      <c r="C161" s="5" t="s">
        <v>633</v>
      </c>
      <c r="D161" s="5" t="s">
        <v>613</v>
      </c>
      <c r="E161" s="5" t="s">
        <v>618</v>
      </c>
      <c r="F161" s="6">
        <v>26180</v>
      </c>
      <c r="G161" s="7">
        <v>238.24</v>
      </c>
      <c r="H161" s="8">
        <v>11</v>
      </c>
      <c r="I161" s="8">
        <v>10</v>
      </c>
      <c r="J161" s="16" t="str">
        <f t="shared" si="2"/>
        <v>A &gt; 26 ton</v>
      </c>
    </row>
    <row r="162" spans="1:10">
      <c r="A162" s="4" t="s">
        <v>297</v>
      </c>
      <c r="B162" s="5" t="s">
        <v>597</v>
      </c>
      <c r="C162" s="5" t="s">
        <v>633</v>
      </c>
      <c r="D162" s="5" t="s">
        <v>613</v>
      </c>
      <c r="E162" s="5" t="s">
        <v>618</v>
      </c>
      <c r="F162" s="6">
        <v>26180</v>
      </c>
      <c r="G162" s="7">
        <v>229.08</v>
      </c>
      <c r="H162" s="8">
        <v>14</v>
      </c>
      <c r="I162" s="8">
        <v>9</v>
      </c>
      <c r="J162" s="16" t="str">
        <f t="shared" si="2"/>
        <v>A &gt; 26 ton</v>
      </c>
    </row>
    <row r="163" spans="1:10">
      <c r="A163" s="4" t="s">
        <v>417</v>
      </c>
      <c r="B163" s="5" t="s">
        <v>597</v>
      </c>
      <c r="C163" s="5" t="s">
        <v>633</v>
      </c>
      <c r="D163" s="5" t="s">
        <v>613</v>
      </c>
      <c r="E163" s="5" t="s">
        <v>618</v>
      </c>
      <c r="F163" s="6">
        <v>26180</v>
      </c>
      <c r="G163" s="7">
        <v>229.08</v>
      </c>
      <c r="H163" s="8">
        <v>5</v>
      </c>
      <c r="I163" s="8">
        <v>10</v>
      </c>
      <c r="J163" s="16" t="str">
        <f t="shared" si="2"/>
        <v>A &gt; 26 ton</v>
      </c>
    </row>
    <row r="164" spans="1:10">
      <c r="A164" s="4" t="s">
        <v>223</v>
      </c>
      <c r="B164" s="5" t="s">
        <v>597</v>
      </c>
      <c r="C164" s="5" t="s">
        <v>633</v>
      </c>
      <c r="D164" s="5" t="s">
        <v>613</v>
      </c>
      <c r="E164" s="5" t="s">
        <v>619</v>
      </c>
      <c r="F164" s="6">
        <v>26173</v>
      </c>
      <c r="G164" s="7">
        <v>229.01</v>
      </c>
      <c r="H164" s="8">
        <v>29</v>
      </c>
      <c r="I164" s="8">
        <v>8</v>
      </c>
      <c r="J164" s="16" t="str">
        <f t="shared" si="2"/>
        <v>A &gt; 26 ton</v>
      </c>
    </row>
    <row r="165" spans="1:10">
      <c r="A165" s="4" t="s">
        <v>443</v>
      </c>
      <c r="B165" s="5" t="s">
        <v>597</v>
      </c>
      <c r="C165" s="5" t="s">
        <v>633</v>
      </c>
      <c r="D165" s="5" t="s">
        <v>613</v>
      </c>
      <c r="E165" s="5" t="s">
        <v>618</v>
      </c>
      <c r="F165" s="6">
        <v>26160</v>
      </c>
      <c r="G165" s="7">
        <v>228.9</v>
      </c>
      <c r="H165" s="8">
        <v>9</v>
      </c>
      <c r="I165" s="8">
        <v>10</v>
      </c>
      <c r="J165" s="16" t="str">
        <f t="shared" si="2"/>
        <v>A &gt; 26 ton</v>
      </c>
    </row>
    <row r="166" spans="1:10">
      <c r="A166" s="4" t="s">
        <v>337</v>
      </c>
      <c r="B166" s="5" t="s">
        <v>602</v>
      </c>
      <c r="C166" s="5" t="s">
        <v>614</v>
      </c>
      <c r="D166" s="5" t="s">
        <v>613</v>
      </c>
      <c r="E166" s="5" t="s">
        <v>619</v>
      </c>
      <c r="F166" s="6">
        <v>26140</v>
      </c>
      <c r="G166" s="7">
        <v>156.06</v>
      </c>
      <c r="H166" s="8">
        <v>19</v>
      </c>
      <c r="I166" s="8">
        <v>9</v>
      </c>
      <c r="J166" s="16" t="str">
        <f t="shared" si="2"/>
        <v>A &gt; 26 ton</v>
      </c>
    </row>
    <row r="167" spans="1:10">
      <c r="A167" s="4" t="s">
        <v>347</v>
      </c>
      <c r="B167" s="5" t="s">
        <v>602</v>
      </c>
      <c r="C167" s="5" t="s">
        <v>614</v>
      </c>
      <c r="D167" s="5" t="s">
        <v>613</v>
      </c>
      <c r="E167" s="5" t="s">
        <v>619</v>
      </c>
      <c r="F167" s="6">
        <v>26120</v>
      </c>
      <c r="G167" s="7">
        <v>155.94</v>
      </c>
      <c r="H167" s="8">
        <v>21</v>
      </c>
      <c r="I167" s="8">
        <v>9</v>
      </c>
      <c r="J167" s="16" t="str">
        <f t="shared" si="2"/>
        <v>A &gt; 26 ton</v>
      </c>
    </row>
    <row r="168" spans="1:10">
      <c r="A168" s="4" t="s">
        <v>86</v>
      </c>
      <c r="B168" s="5" t="s">
        <v>597</v>
      </c>
      <c r="C168" s="5" t="s">
        <v>633</v>
      </c>
      <c r="D168" s="5" t="s">
        <v>613</v>
      </c>
      <c r="E168" s="5" t="s">
        <v>618</v>
      </c>
      <c r="F168" s="6">
        <v>26100</v>
      </c>
      <c r="G168" s="7">
        <v>228.38</v>
      </c>
      <c r="H168" s="8">
        <v>12</v>
      </c>
      <c r="I168" s="8">
        <v>7</v>
      </c>
      <c r="J168" s="16" t="str">
        <f t="shared" si="2"/>
        <v>A &gt; 26 ton</v>
      </c>
    </row>
    <row r="169" spans="1:10">
      <c r="A169" s="4" t="s">
        <v>261</v>
      </c>
      <c r="B169" s="5" t="s">
        <v>597</v>
      </c>
      <c r="C169" s="5" t="s">
        <v>613</v>
      </c>
      <c r="D169" s="5" t="s">
        <v>633</v>
      </c>
      <c r="E169" s="5" t="s">
        <v>619</v>
      </c>
      <c r="F169" s="6">
        <v>26080</v>
      </c>
      <c r="G169" s="7">
        <v>130.4</v>
      </c>
      <c r="H169" s="8">
        <v>8</v>
      </c>
      <c r="I169" s="8">
        <v>9</v>
      </c>
      <c r="J169" s="16" t="str">
        <f t="shared" si="2"/>
        <v>A &gt; 26 ton</v>
      </c>
    </row>
    <row r="170" spans="1:10">
      <c r="A170" s="4" t="s">
        <v>214</v>
      </c>
      <c r="B170" s="5" t="s">
        <v>597</v>
      </c>
      <c r="C170" s="5" t="s">
        <v>613</v>
      </c>
      <c r="D170" s="5" t="s">
        <v>633</v>
      </c>
      <c r="E170" s="5" t="s">
        <v>619</v>
      </c>
      <c r="F170" s="6">
        <v>26068</v>
      </c>
      <c r="G170" s="7">
        <v>130.34</v>
      </c>
      <c r="H170" s="8">
        <v>28</v>
      </c>
      <c r="I170" s="8">
        <v>8</v>
      </c>
      <c r="J170" s="16" t="str">
        <f t="shared" si="2"/>
        <v>A &gt; 26 ton</v>
      </c>
    </row>
    <row r="171" spans="1:10">
      <c r="A171" s="4" t="s">
        <v>228</v>
      </c>
      <c r="B171" s="5" t="s">
        <v>597</v>
      </c>
      <c r="C171" s="5" t="s">
        <v>633</v>
      </c>
      <c r="D171" s="5" t="s">
        <v>613</v>
      </c>
      <c r="E171" s="5" t="s">
        <v>619</v>
      </c>
      <c r="F171" s="6">
        <v>26060</v>
      </c>
      <c r="G171" s="7">
        <v>228.03</v>
      </c>
      <c r="H171" s="8">
        <v>31</v>
      </c>
      <c r="I171" s="8">
        <v>8</v>
      </c>
      <c r="J171" s="16" t="str">
        <f t="shared" si="2"/>
        <v>A &gt; 26 ton</v>
      </c>
    </row>
    <row r="172" spans="1:10">
      <c r="A172" s="4" t="s">
        <v>3</v>
      </c>
      <c r="B172" s="5" t="s">
        <v>602</v>
      </c>
      <c r="C172" s="5" t="s">
        <v>614</v>
      </c>
      <c r="D172" s="5" t="s">
        <v>613</v>
      </c>
      <c r="E172" s="5" t="s">
        <v>619</v>
      </c>
      <c r="F172" s="6">
        <v>26060</v>
      </c>
      <c r="G172" s="7">
        <v>155.58000000000001</v>
      </c>
      <c r="H172" s="8">
        <v>10</v>
      </c>
      <c r="I172" s="8">
        <v>7</v>
      </c>
      <c r="J172" s="16" t="str">
        <f t="shared" si="2"/>
        <v>A &gt; 26 ton</v>
      </c>
    </row>
    <row r="173" spans="1:10">
      <c r="A173" s="4" t="s">
        <v>144</v>
      </c>
      <c r="B173" s="5" t="s">
        <v>597</v>
      </c>
      <c r="C173" s="5" t="s">
        <v>613</v>
      </c>
      <c r="D173" s="5" t="s">
        <v>633</v>
      </c>
      <c r="E173" s="5" t="s">
        <v>619</v>
      </c>
      <c r="F173" s="6">
        <v>26060</v>
      </c>
      <c r="G173" s="7">
        <v>130.30000000000001</v>
      </c>
      <c r="H173" s="8">
        <v>20</v>
      </c>
      <c r="I173" s="8">
        <v>7</v>
      </c>
      <c r="J173" s="16" t="str">
        <f t="shared" si="2"/>
        <v>A &gt; 26 ton</v>
      </c>
    </row>
    <row r="174" spans="1:10">
      <c r="A174" s="4" t="s">
        <v>398</v>
      </c>
      <c r="B174" s="5" t="s">
        <v>601</v>
      </c>
      <c r="C174" s="5" t="s">
        <v>613</v>
      </c>
      <c r="D174" s="5" t="s">
        <v>614</v>
      </c>
      <c r="E174" s="5" t="s">
        <v>619</v>
      </c>
      <c r="F174" s="6">
        <v>26020</v>
      </c>
      <c r="G174" s="7">
        <v>155.34</v>
      </c>
      <c r="H174" s="8">
        <v>29</v>
      </c>
      <c r="I174" s="8">
        <v>9</v>
      </c>
      <c r="J174" s="16" t="str">
        <f t="shared" si="2"/>
        <v>A &gt; 26 ton</v>
      </c>
    </row>
    <row r="175" spans="1:10">
      <c r="A175" s="4" t="s">
        <v>544</v>
      </c>
      <c r="B175" s="5" t="s">
        <v>597</v>
      </c>
      <c r="C175" s="5" t="s">
        <v>633</v>
      </c>
      <c r="D175" s="5" t="s">
        <v>613</v>
      </c>
      <c r="E175" s="5" t="s">
        <v>618</v>
      </c>
      <c r="F175" s="6">
        <v>26000</v>
      </c>
      <c r="G175" s="7">
        <v>227.5</v>
      </c>
      <c r="H175" s="8">
        <v>23</v>
      </c>
      <c r="I175" s="8">
        <v>10</v>
      </c>
      <c r="J175" s="16" t="str">
        <f t="shared" si="2"/>
        <v>B, 20-26</v>
      </c>
    </row>
    <row r="176" spans="1:10">
      <c r="A176" s="4" t="s">
        <v>303</v>
      </c>
      <c r="B176" s="5" t="s">
        <v>602</v>
      </c>
      <c r="C176" s="5" t="s">
        <v>614</v>
      </c>
      <c r="D176" s="5" t="s">
        <v>613</v>
      </c>
      <c r="E176" s="5" t="s">
        <v>619</v>
      </c>
      <c r="F176" s="6">
        <v>26000</v>
      </c>
      <c r="G176" s="7">
        <v>155.22</v>
      </c>
      <c r="H176" s="8">
        <v>15</v>
      </c>
      <c r="I176" s="8">
        <v>9</v>
      </c>
      <c r="J176" s="16" t="str">
        <f t="shared" si="2"/>
        <v>B, 20-26</v>
      </c>
    </row>
    <row r="177" spans="1:10">
      <c r="A177" s="4" t="s">
        <v>537</v>
      </c>
      <c r="B177" s="5" t="s">
        <v>599</v>
      </c>
      <c r="C177" s="5" t="s">
        <v>633</v>
      </c>
      <c r="D177" s="5" t="s">
        <v>613</v>
      </c>
      <c r="E177" s="5" t="s">
        <v>618</v>
      </c>
      <c r="F177" s="6">
        <v>25960</v>
      </c>
      <c r="G177" s="7">
        <v>236.24</v>
      </c>
      <c r="H177" s="8">
        <v>23</v>
      </c>
      <c r="I177" s="8">
        <v>10</v>
      </c>
      <c r="J177" s="16" t="str">
        <f t="shared" si="2"/>
        <v>B, 20-26</v>
      </c>
    </row>
    <row r="178" spans="1:10">
      <c r="A178" s="4" t="s">
        <v>247</v>
      </c>
      <c r="B178" s="5" t="s">
        <v>597</v>
      </c>
      <c r="C178" s="5" t="s">
        <v>633</v>
      </c>
      <c r="D178" s="5" t="s">
        <v>613</v>
      </c>
      <c r="E178" s="5" t="s">
        <v>618</v>
      </c>
      <c r="F178" s="6">
        <v>25960</v>
      </c>
      <c r="G178" s="7">
        <v>227.15</v>
      </c>
      <c r="H178" s="8">
        <v>5</v>
      </c>
      <c r="I178" s="8">
        <v>9</v>
      </c>
      <c r="J178" s="16" t="str">
        <f t="shared" si="2"/>
        <v>B, 20-26</v>
      </c>
    </row>
    <row r="179" spans="1:10">
      <c r="A179" s="4" t="s">
        <v>495</v>
      </c>
      <c r="B179" s="5" t="s">
        <v>602</v>
      </c>
      <c r="C179" s="5" t="s">
        <v>614</v>
      </c>
      <c r="D179" s="5" t="s">
        <v>613</v>
      </c>
      <c r="E179" s="5" t="s">
        <v>619</v>
      </c>
      <c r="F179" s="6">
        <v>25960</v>
      </c>
      <c r="G179" s="7">
        <v>154.97999999999999</v>
      </c>
      <c r="H179" s="8">
        <v>16</v>
      </c>
      <c r="I179" s="8">
        <v>10</v>
      </c>
      <c r="J179" s="16" t="str">
        <f t="shared" si="2"/>
        <v>B, 20-26</v>
      </c>
    </row>
    <row r="180" spans="1:10">
      <c r="A180" s="4" t="s">
        <v>300</v>
      </c>
      <c r="B180" s="5" t="s">
        <v>597</v>
      </c>
      <c r="C180" s="5" t="s">
        <v>613</v>
      </c>
      <c r="D180" s="5" t="s">
        <v>633</v>
      </c>
      <c r="E180" s="5" t="s">
        <v>619</v>
      </c>
      <c r="F180" s="6">
        <v>25960</v>
      </c>
      <c r="G180" s="7">
        <v>129.80000000000001</v>
      </c>
      <c r="H180" s="8">
        <v>15</v>
      </c>
      <c r="I180" s="8">
        <v>9</v>
      </c>
      <c r="J180" s="16" t="str">
        <f t="shared" si="2"/>
        <v>B, 20-26</v>
      </c>
    </row>
    <row r="181" spans="1:10">
      <c r="A181" s="4" t="s">
        <v>189</v>
      </c>
      <c r="B181" s="5" t="s">
        <v>600</v>
      </c>
      <c r="C181" s="5" t="s">
        <v>633</v>
      </c>
      <c r="D181" s="5" t="s">
        <v>613</v>
      </c>
      <c r="E181" s="5" t="s">
        <v>618</v>
      </c>
      <c r="F181" s="6">
        <v>25920</v>
      </c>
      <c r="G181" s="7">
        <v>235.87</v>
      </c>
      <c r="H181" s="8">
        <v>23</v>
      </c>
      <c r="I181" s="8">
        <v>8</v>
      </c>
      <c r="J181" s="16" t="str">
        <f t="shared" si="2"/>
        <v>B, 20-26</v>
      </c>
    </row>
    <row r="182" spans="1:10">
      <c r="A182" s="4" t="s">
        <v>27</v>
      </c>
      <c r="B182" s="5" t="s">
        <v>604</v>
      </c>
      <c r="C182" s="5" t="s">
        <v>633</v>
      </c>
      <c r="D182" s="5" t="s">
        <v>613</v>
      </c>
      <c r="E182" s="5" t="s">
        <v>618</v>
      </c>
      <c r="F182" s="6">
        <v>25900</v>
      </c>
      <c r="G182" s="7">
        <v>235.69</v>
      </c>
      <c r="H182" s="8">
        <v>3</v>
      </c>
      <c r="I182" s="8">
        <v>7</v>
      </c>
      <c r="J182" s="16" t="str">
        <f t="shared" si="2"/>
        <v>B, 20-26</v>
      </c>
    </row>
    <row r="183" spans="1:10">
      <c r="A183" s="4" t="s">
        <v>373</v>
      </c>
      <c r="B183" s="5" t="s">
        <v>607</v>
      </c>
      <c r="C183" s="5" t="s">
        <v>614</v>
      </c>
      <c r="D183" s="5" t="s">
        <v>613</v>
      </c>
      <c r="E183" s="5" t="s">
        <v>619</v>
      </c>
      <c r="F183" s="6">
        <v>25900</v>
      </c>
      <c r="G183" s="7">
        <v>154.62</v>
      </c>
      <c r="H183" s="8">
        <v>26</v>
      </c>
      <c r="I183" s="8">
        <v>9</v>
      </c>
      <c r="J183" s="16" t="str">
        <f t="shared" si="2"/>
        <v>B, 20-26</v>
      </c>
    </row>
    <row r="184" spans="1:10">
      <c r="A184" s="4" t="s">
        <v>517</v>
      </c>
      <c r="B184" s="5" t="s">
        <v>604</v>
      </c>
      <c r="C184" s="5" t="s">
        <v>633</v>
      </c>
      <c r="D184" s="5" t="s">
        <v>613</v>
      </c>
      <c r="E184" s="5" t="s">
        <v>618</v>
      </c>
      <c r="F184" s="6">
        <v>25860</v>
      </c>
      <c r="G184" s="7">
        <v>235.33</v>
      </c>
      <c r="H184" s="8">
        <v>18</v>
      </c>
      <c r="I184" s="8">
        <v>10</v>
      </c>
      <c r="J184" s="16" t="str">
        <f t="shared" si="2"/>
        <v>B, 20-26</v>
      </c>
    </row>
    <row r="185" spans="1:10">
      <c r="A185" s="4" t="s">
        <v>35</v>
      </c>
      <c r="B185" s="5" t="s">
        <v>597</v>
      </c>
      <c r="C185" s="5" t="s">
        <v>613</v>
      </c>
      <c r="D185" s="5" t="s">
        <v>633</v>
      </c>
      <c r="E185" s="5" t="s">
        <v>619</v>
      </c>
      <c r="F185" s="6">
        <v>25860</v>
      </c>
      <c r="G185" s="7">
        <v>129.30000000000001</v>
      </c>
      <c r="H185" s="8">
        <v>5</v>
      </c>
      <c r="I185" s="8">
        <v>7</v>
      </c>
      <c r="J185" s="16" t="str">
        <f t="shared" si="2"/>
        <v>B, 20-26</v>
      </c>
    </row>
    <row r="186" spans="1:10">
      <c r="A186" s="4" t="s">
        <v>387</v>
      </c>
      <c r="B186" s="5" t="s">
        <v>604</v>
      </c>
      <c r="C186" s="5" t="s">
        <v>633</v>
      </c>
      <c r="D186" s="5" t="s">
        <v>613</v>
      </c>
      <c r="E186" s="5" t="s">
        <v>618</v>
      </c>
      <c r="F186" s="6">
        <v>25840</v>
      </c>
      <c r="G186" s="7">
        <v>235.14</v>
      </c>
      <c r="H186" s="8">
        <v>27</v>
      </c>
      <c r="I186" s="8">
        <v>9</v>
      </c>
      <c r="J186" s="16" t="str">
        <f t="shared" si="2"/>
        <v>B, 20-26</v>
      </c>
    </row>
    <row r="187" spans="1:10">
      <c r="A187" s="4" t="s">
        <v>263</v>
      </c>
      <c r="B187" s="5" t="s">
        <v>598</v>
      </c>
      <c r="C187" s="5" t="s">
        <v>633</v>
      </c>
      <c r="D187" s="5" t="s">
        <v>613</v>
      </c>
      <c r="E187" s="5" t="s">
        <v>619</v>
      </c>
      <c r="F187" s="6">
        <v>25840</v>
      </c>
      <c r="G187" s="7">
        <v>235.14</v>
      </c>
      <c r="H187" s="8">
        <v>8</v>
      </c>
      <c r="I187" s="8">
        <v>9</v>
      </c>
      <c r="J187" s="16" t="str">
        <f t="shared" si="2"/>
        <v>B, 20-26</v>
      </c>
    </row>
    <row r="188" spans="1:10">
      <c r="A188" s="4" t="s">
        <v>453</v>
      </c>
      <c r="B188" s="5" t="s">
        <v>601</v>
      </c>
      <c r="C188" s="5" t="s">
        <v>633</v>
      </c>
      <c r="D188" s="5" t="s">
        <v>613</v>
      </c>
      <c r="E188" s="5" t="s">
        <v>619</v>
      </c>
      <c r="F188" s="6">
        <v>25840</v>
      </c>
      <c r="G188" s="7">
        <v>235.14</v>
      </c>
      <c r="H188" s="8">
        <v>10</v>
      </c>
      <c r="I188" s="8">
        <v>10</v>
      </c>
      <c r="J188" s="16" t="str">
        <f t="shared" si="2"/>
        <v>B, 20-26</v>
      </c>
    </row>
    <row r="189" spans="1:10">
      <c r="A189" s="4" t="s">
        <v>403</v>
      </c>
      <c r="B189" s="5" t="s">
        <v>597</v>
      </c>
      <c r="C189" s="5" t="s">
        <v>633</v>
      </c>
      <c r="D189" s="5" t="s">
        <v>613</v>
      </c>
      <c r="E189" s="5" t="s">
        <v>618</v>
      </c>
      <c r="F189" s="6">
        <v>25840</v>
      </c>
      <c r="G189" s="7">
        <v>226.1</v>
      </c>
      <c r="H189" s="8">
        <v>2</v>
      </c>
      <c r="I189" s="8">
        <v>10</v>
      </c>
      <c r="J189" s="16" t="str">
        <f t="shared" si="2"/>
        <v>B, 20-26</v>
      </c>
    </row>
    <row r="190" spans="1:10">
      <c r="A190" s="4" t="s">
        <v>203</v>
      </c>
      <c r="B190" s="5" t="s">
        <v>599</v>
      </c>
      <c r="C190" s="5" t="s">
        <v>613</v>
      </c>
      <c r="D190" s="5" t="s">
        <v>633</v>
      </c>
      <c r="E190" s="5" t="s">
        <v>619</v>
      </c>
      <c r="F190" s="6">
        <v>25831</v>
      </c>
      <c r="G190" s="7">
        <v>235.06</v>
      </c>
      <c r="H190" s="8">
        <v>24</v>
      </c>
      <c r="I190" s="8">
        <v>8</v>
      </c>
      <c r="J190" s="16" t="str">
        <f t="shared" si="2"/>
        <v>B, 20-26</v>
      </c>
    </row>
    <row r="191" spans="1:10">
      <c r="A191" s="4" t="s">
        <v>575</v>
      </c>
      <c r="B191" s="5" t="s">
        <v>602</v>
      </c>
      <c r="C191" s="5" t="s">
        <v>614</v>
      </c>
      <c r="D191" s="5" t="s">
        <v>613</v>
      </c>
      <c r="E191" s="5" t="s">
        <v>619</v>
      </c>
      <c r="F191" s="6">
        <v>25831</v>
      </c>
      <c r="G191" s="7">
        <v>154.21</v>
      </c>
      <c r="H191" s="8">
        <v>27</v>
      </c>
      <c r="I191" s="8">
        <v>10</v>
      </c>
      <c r="J191" s="16" t="str">
        <f t="shared" si="2"/>
        <v>B, 20-26</v>
      </c>
    </row>
    <row r="192" spans="1:10">
      <c r="A192" s="4" t="s">
        <v>328</v>
      </c>
      <c r="B192" s="5" t="s">
        <v>602</v>
      </c>
      <c r="C192" s="5" t="s">
        <v>614</v>
      </c>
      <c r="D192" s="5" t="s">
        <v>613</v>
      </c>
      <c r="E192" s="5" t="s">
        <v>619</v>
      </c>
      <c r="F192" s="6">
        <v>25780</v>
      </c>
      <c r="G192" s="7">
        <v>153.91</v>
      </c>
      <c r="H192" s="8">
        <v>18</v>
      </c>
      <c r="I192" s="8">
        <v>9</v>
      </c>
      <c r="J192" s="16" t="str">
        <f t="shared" si="2"/>
        <v>B, 20-26</v>
      </c>
    </row>
    <row r="193" spans="1:10">
      <c r="A193" s="4" t="s">
        <v>496</v>
      </c>
      <c r="B193" s="5" t="s">
        <v>608</v>
      </c>
      <c r="C193" s="5" t="s">
        <v>614</v>
      </c>
      <c r="D193" s="5" t="s">
        <v>613</v>
      </c>
      <c r="E193" s="5" t="s">
        <v>619</v>
      </c>
      <c r="F193" s="6">
        <v>25780</v>
      </c>
      <c r="G193" s="7">
        <v>153.91</v>
      </c>
      <c r="H193" s="8">
        <v>16</v>
      </c>
      <c r="I193" s="8">
        <v>10</v>
      </c>
      <c r="J193" s="16" t="str">
        <f t="shared" si="2"/>
        <v>B, 20-26</v>
      </c>
    </row>
    <row r="194" spans="1:10">
      <c r="A194" s="4" t="s">
        <v>588</v>
      </c>
      <c r="B194" s="5" t="s">
        <v>597</v>
      </c>
      <c r="C194" s="5" t="s">
        <v>613</v>
      </c>
      <c r="D194" s="5" t="s">
        <v>633</v>
      </c>
      <c r="E194" s="5" t="s">
        <v>619</v>
      </c>
      <c r="F194" s="6">
        <v>25740</v>
      </c>
      <c r="G194" s="7">
        <v>128.69999999999999</v>
      </c>
      <c r="H194" s="8">
        <v>31</v>
      </c>
      <c r="I194" s="8">
        <v>10</v>
      </c>
      <c r="J194" s="16" t="str">
        <f t="shared" si="2"/>
        <v>B, 20-26</v>
      </c>
    </row>
    <row r="195" spans="1:10">
      <c r="A195" s="4" t="s">
        <v>580</v>
      </c>
      <c r="B195" s="5" t="s">
        <v>604</v>
      </c>
      <c r="C195" s="5" t="s">
        <v>633</v>
      </c>
      <c r="D195" s="5" t="s">
        <v>613</v>
      </c>
      <c r="E195" s="5" t="s">
        <v>618</v>
      </c>
      <c r="F195" s="6">
        <v>25700</v>
      </c>
      <c r="G195" s="7">
        <v>233.87</v>
      </c>
      <c r="H195" s="8">
        <v>27</v>
      </c>
      <c r="I195" s="8">
        <v>10</v>
      </c>
      <c r="J195" s="16" t="str">
        <f t="shared" ref="J195:J258" si="3">IF(F195&gt;26000,"A &gt; 26 ton",IF(F195&gt;20000,"B, 20-26",IF(F195&gt;15000,"C, 15-20",IF(F195&gt;10000,"D, 10-15","E &lt;10"))))</f>
        <v>B, 20-26</v>
      </c>
    </row>
    <row r="196" spans="1:10">
      <c r="A196" s="4" t="s">
        <v>592</v>
      </c>
      <c r="B196" s="5" t="s">
        <v>603</v>
      </c>
      <c r="C196" s="5" t="s">
        <v>633</v>
      </c>
      <c r="D196" s="5" t="s">
        <v>613</v>
      </c>
      <c r="E196" s="5" t="s">
        <v>619</v>
      </c>
      <c r="F196" s="6">
        <v>25700</v>
      </c>
      <c r="G196" s="7">
        <v>233.87</v>
      </c>
      <c r="H196" s="8">
        <v>31</v>
      </c>
      <c r="I196" s="8">
        <v>10</v>
      </c>
      <c r="J196" s="16" t="str">
        <f t="shared" si="3"/>
        <v>B, 20-26</v>
      </c>
    </row>
    <row r="197" spans="1:10">
      <c r="A197" s="4" t="s">
        <v>591</v>
      </c>
      <c r="B197" s="5" t="s">
        <v>599</v>
      </c>
      <c r="C197" s="5" t="s">
        <v>633</v>
      </c>
      <c r="D197" s="5" t="s">
        <v>613</v>
      </c>
      <c r="E197" s="5" t="s">
        <v>619</v>
      </c>
      <c r="F197" s="6">
        <v>25660</v>
      </c>
      <c r="G197" s="7">
        <v>233.51</v>
      </c>
      <c r="H197" s="8">
        <v>31</v>
      </c>
      <c r="I197" s="8">
        <v>10</v>
      </c>
      <c r="J197" s="16" t="str">
        <f t="shared" si="3"/>
        <v>B, 20-26</v>
      </c>
    </row>
    <row r="198" spans="1:10">
      <c r="A198" s="4" t="s">
        <v>338</v>
      </c>
      <c r="B198" s="5" t="s">
        <v>602</v>
      </c>
      <c r="C198" s="5" t="s">
        <v>614</v>
      </c>
      <c r="D198" s="5" t="s">
        <v>613</v>
      </c>
      <c r="E198" s="5" t="s">
        <v>619</v>
      </c>
      <c r="F198" s="6">
        <v>25660</v>
      </c>
      <c r="G198" s="7">
        <v>153.19</v>
      </c>
      <c r="H198" s="8">
        <v>19</v>
      </c>
      <c r="I198" s="8">
        <v>9</v>
      </c>
      <c r="J198" s="16" t="str">
        <f t="shared" si="3"/>
        <v>B, 20-26</v>
      </c>
    </row>
    <row r="199" spans="1:10">
      <c r="A199" s="4" t="s">
        <v>233</v>
      </c>
      <c r="B199" s="5" t="s">
        <v>597</v>
      </c>
      <c r="C199" s="5" t="s">
        <v>613</v>
      </c>
      <c r="D199" s="5" t="s">
        <v>633</v>
      </c>
      <c r="E199" s="5" t="s">
        <v>619</v>
      </c>
      <c r="F199" s="6">
        <v>25654</v>
      </c>
      <c r="G199" s="7">
        <v>128.27000000000001</v>
      </c>
      <c r="H199" s="8">
        <v>4</v>
      </c>
      <c r="I199" s="8">
        <v>9</v>
      </c>
      <c r="J199" s="16" t="str">
        <f t="shared" si="3"/>
        <v>B, 20-26</v>
      </c>
    </row>
    <row r="200" spans="1:10">
      <c r="A200" s="4" t="s">
        <v>404</v>
      </c>
      <c r="B200" s="5" t="s">
        <v>597</v>
      </c>
      <c r="C200" s="5" t="s">
        <v>633</v>
      </c>
      <c r="D200" s="5" t="s">
        <v>613</v>
      </c>
      <c r="E200" s="5" t="s">
        <v>618</v>
      </c>
      <c r="F200" s="6">
        <v>25620</v>
      </c>
      <c r="G200" s="7">
        <v>224.18</v>
      </c>
      <c r="H200" s="8">
        <v>2</v>
      </c>
      <c r="I200" s="8">
        <v>10</v>
      </c>
      <c r="J200" s="16" t="str">
        <f t="shared" si="3"/>
        <v>B, 20-26</v>
      </c>
    </row>
    <row r="201" spans="1:10">
      <c r="A201" s="4" t="s">
        <v>485</v>
      </c>
      <c r="B201" s="5" t="s">
        <v>603</v>
      </c>
      <c r="C201" s="5" t="s">
        <v>633</v>
      </c>
      <c r="D201" s="5" t="s">
        <v>613</v>
      </c>
      <c r="E201" s="5" t="s">
        <v>618</v>
      </c>
      <c r="F201" s="6">
        <v>25575</v>
      </c>
      <c r="G201" s="7">
        <v>232.73</v>
      </c>
      <c r="H201" s="8">
        <v>13</v>
      </c>
      <c r="I201" s="8">
        <v>10</v>
      </c>
      <c r="J201" s="16" t="str">
        <f t="shared" si="3"/>
        <v>B, 20-26</v>
      </c>
    </row>
    <row r="202" spans="1:10">
      <c r="A202" s="4" t="s">
        <v>202</v>
      </c>
      <c r="B202" s="5" t="s">
        <v>603</v>
      </c>
      <c r="C202" s="5" t="s">
        <v>613</v>
      </c>
      <c r="D202" s="5" t="s">
        <v>633</v>
      </c>
      <c r="E202" s="5" t="s">
        <v>619</v>
      </c>
      <c r="F202" s="6">
        <v>25540</v>
      </c>
      <c r="G202" s="7">
        <v>197.17</v>
      </c>
      <c r="H202" s="8">
        <v>24</v>
      </c>
      <c r="I202" s="8">
        <v>8</v>
      </c>
      <c r="J202" s="16" t="str">
        <f t="shared" si="3"/>
        <v>B, 20-26</v>
      </c>
    </row>
    <row r="203" spans="1:10">
      <c r="A203" s="4" t="s">
        <v>36</v>
      </c>
      <c r="B203" s="5" t="s">
        <v>597</v>
      </c>
      <c r="C203" s="5" t="s">
        <v>613</v>
      </c>
      <c r="D203" s="5" t="s">
        <v>633</v>
      </c>
      <c r="E203" s="5" t="s">
        <v>619</v>
      </c>
      <c r="F203" s="6">
        <v>25520</v>
      </c>
      <c r="G203" s="7">
        <v>127.6</v>
      </c>
      <c r="H203" s="8">
        <v>5</v>
      </c>
      <c r="I203" s="8">
        <v>7</v>
      </c>
      <c r="J203" s="16" t="str">
        <f t="shared" si="3"/>
        <v>B, 20-26</v>
      </c>
    </row>
    <row r="204" spans="1:10">
      <c r="A204" s="4" t="s">
        <v>348</v>
      </c>
      <c r="B204" s="5" t="s">
        <v>602</v>
      </c>
      <c r="C204" s="5" t="s">
        <v>614</v>
      </c>
      <c r="D204" s="5" t="s">
        <v>613</v>
      </c>
      <c r="E204" s="5" t="s">
        <v>619</v>
      </c>
      <c r="F204" s="6">
        <v>25500</v>
      </c>
      <c r="G204" s="7">
        <v>152.24</v>
      </c>
      <c r="H204" s="8">
        <v>21</v>
      </c>
      <c r="I204" s="8">
        <v>9</v>
      </c>
      <c r="J204" s="16" t="str">
        <f t="shared" si="3"/>
        <v>B, 20-26</v>
      </c>
    </row>
    <row r="205" spans="1:10">
      <c r="A205" s="4" t="s">
        <v>221</v>
      </c>
      <c r="B205" s="5" t="s">
        <v>597</v>
      </c>
      <c r="C205" s="5" t="s">
        <v>633</v>
      </c>
      <c r="D205" s="5" t="s">
        <v>613</v>
      </c>
      <c r="E205" s="5" t="s">
        <v>619</v>
      </c>
      <c r="F205" s="6">
        <v>25480</v>
      </c>
      <c r="G205" s="7">
        <v>222.95</v>
      </c>
      <c r="H205" s="8">
        <v>29</v>
      </c>
      <c r="I205" s="8">
        <v>8</v>
      </c>
      <c r="J205" s="16" t="str">
        <f t="shared" si="3"/>
        <v>B, 20-26</v>
      </c>
    </row>
    <row r="206" spans="1:10">
      <c r="A206" s="4" t="s">
        <v>14</v>
      </c>
      <c r="B206" s="5" t="s">
        <v>601</v>
      </c>
      <c r="C206" s="5" t="s">
        <v>613</v>
      </c>
      <c r="D206" s="5" t="s">
        <v>614</v>
      </c>
      <c r="E206" s="5" t="s">
        <v>619</v>
      </c>
      <c r="F206" s="6">
        <v>25471</v>
      </c>
      <c r="G206" s="7">
        <v>152.06</v>
      </c>
      <c r="H206" s="8">
        <v>3</v>
      </c>
      <c r="I206" s="8">
        <v>7</v>
      </c>
      <c r="J206" s="16" t="str">
        <f t="shared" si="3"/>
        <v>B, 20-26</v>
      </c>
    </row>
    <row r="207" spans="1:10">
      <c r="A207" s="4" t="s">
        <v>497</v>
      </c>
      <c r="B207" s="5" t="s">
        <v>598</v>
      </c>
      <c r="C207" s="5" t="s">
        <v>633</v>
      </c>
      <c r="D207" s="5" t="s">
        <v>613</v>
      </c>
      <c r="E207" s="5" t="s">
        <v>619</v>
      </c>
      <c r="F207" s="6">
        <v>25465</v>
      </c>
      <c r="G207" s="7">
        <v>231.73</v>
      </c>
      <c r="H207" s="8">
        <v>16</v>
      </c>
      <c r="I207" s="8">
        <v>10</v>
      </c>
      <c r="J207" s="16" t="str">
        <f t="shared" si="3"/>
        <v>B, 20-26</v>
      </c>
    </row>
    <row r="208" spans="1:10">
      <c r="A208" s="4" t="s">
        <v>568</v>
      </c>
      <c r="B208" s="5" t="s">
        <v>604</v>
      </c>
      <c r="C208" s="5" t="s">
        <v>633</v>
      </c>
      <c r="D208" s="5" t="s">
        <v>613</v>
      </c>
      <c r="E208" s="5" t="s">
        <v>618</v>
      </c>
      <c r="F208" s="6">
        <v>25460</v>
      </c>
      <c r="G208" s="7">
        <v>231.69</v>
      </c>
      <c r="H208" s="8">
        <v>26</v>
      </c>
      <c r="I208" s="8">
        <v>10</v>
      </c>
      <c r="J208" s="16" t="str">
        <f t="shared" si="3"/>
        <v>B, 20-26</v>
      </c>
    </row>
    <row r="209" spans="1:10">
      <c r="A209" s="4" t="s">
        <v>135</v>
      </c>
      <c r="B209" s="5" t="s">
        <v>601</v>
      </c>
      <c r="C209" s="5" t="s">
        <v>633</v>
      </c>
      <c r="D209" s="5" t="s">
        <v>613</v>
      </c>
      <c r="E209" s="5" t="s">
        <v>619</v>
      </c>
      <c r="F209" s="6">
        <v>25460</v>
      </c>
      <c r="G209" s="7">
        <v>231.69</v>
      </c>
      <c r="H209" s="8">
        <v>19</v>
      </c>
      <c r="I209" s="8">
        <v>7</v>
      </c>
      <c r="J209" s="16" t="str">
        <f t="shared" si="3"/>
        <v>B, 20-26</v>
      </c>
    </row>
    <row r="210" spans="1:10">
      <c r="A210" s="4" t="s">
        <v>87</v>
      </c>
      <c r="B210" s="5" t="s">
        <v>604</v>
      </c>
      <c r="C210" s="5" t="s">
        <v>633</v>
      </c>
      <c r="D210" s="5" t="s">
        <v>613</v>
      </c>
      <c r="E210" s="5" t="s">
        <v>618</v>
      </c>
      <c r="F210" s="6">
        <v>25440</v>
      </c>
      <c r="G210" s="7">
        <v>231.5</v>
      </c>
      <c r="H210" s="8">
        <v>12</v>
      </c>
      <c r="I210" s="8">
        <v>7</v>
      </c>
      <c r="J210" s="16" t="str">
        <f t="shared" si="3"/>
        <v>B, 20-26</v>
      </c>
    </row>
    <row r="211" spans="1:10">
      <c r="A211" s="4" t="s">
        <v>220</v>
      </c>
      <c r="B211" s="5" t="s">
        <v>597</v>
      </c>
      <c r="C211" s="5" t="s">
        <v>613</v>
      </c>
      <c r="D211" s="5" t="s">
        <v>633</v>
      </c>
      <c r="E211" s="5" t="s">
        <v>619</v>
      </c>
      <c r="F211" s="6">
        <v>25440</v>
      </c>
      <c r="G211" s="7">
        <v>127.2</v>
      </c>
      <c r="H211" s="8">
        <v>29</v>
      </c>
      <c r="I211" s="8">
        <v>8</v>
      </c>
      <c r="J211" s="16" t="str">
        <f t="shared" si="3"/>
        <v>B, 20-26</v>
      </c>
    </row>
    <row r="212" spans="1:10">
      <c r="A212" s="4" t="s">
        <v>60</v>
      </c>
      <c r="B212" s="5" t="s">
        <v>597</v>
      </c>
      <c r="C212" s="5" t="s">
        <v>613</v>
      </c>
      <c r="D212" s="5" t="s">
        <v>633</v>
      </c>
      <c r="E212" s="5" t="s">
        <v>619</v>
      </c>
      <c r="F212" s="6">
        <v>25429</v>
      </c>
      <c r="G212" s="7">
        <v>127.15</v>
      </c>
      <c r="H212" s="8">
        <v>10</v>
      </c>
      <c r="I212" s="8">
        <v>7</v>
      </c>
      <c r="J212" s="16" t="str">
        <f t="shared" si="3"/>
        <v>B, 20-26</v>
      </c>
    </row>
    <row r="213" spans="1:10">
      <c r="A213" s="4" t="s">
        <v>77</v>
      </c>
      <c r="B213" s="5" t="s">
        <v>602</v>
      </c>
      <c r="C213" s="5" t="s">
        <v>614</v>
      </c>
      <c r="D213" s="5" t="s">
        <v>613</v>
      </c>
      <c r="E213" s="5" t="s">
        <v>619</v>
      </c>
      <c r="F213" s="6">
        <v>25420</v>
      </c>
      <c r="G213" s="7">
        <v>151.76</v>
      </c>
      <c r="H213" s="8">
        <v>11</v>
      </c>
      <c r="I213" s="8">
        <v>7</v>
      </c>
      <c r="J213" s="16" t="str">
        <f t="shared" si="3"/>
        <v>B, 20-26</v>
      </c>
    </row>
    <row r="214" spans="1:10">
      <c r="A214" s="4" t="s">
        <v>185</v>
      </c>
      <c r="B214" s="5" t="s">
        <v>600</v>
      </c>
      <c r="C214" s="5" t="s">
        <v>633</v>
      </c>
      <c r="D214" s="5" t="s">
        <v>613</v>
      </c>
      <c r="E214" s="5" t="s">
        <v>618</v>
      </c>
      <c r="F214" s="6">
        <v>25400</v>
      </c>
      <c r="G214" s="7">
        <v>231.14</v>
      </c>
      <c r="H214" s="8">
        <v>22</v>
      </c>
      <c r="I214" s="8">
        <v>8</v>
      </c>
      <c r="J214" s="16" t="str">
        <f t="shared" si="3"/>
        <v>B, 20-26</v>
      </c>
    </row>
    <row r="215" spans="1:10">
      <c r="A215" s="4" t="s">
        <v>182</v>
      </c>
      <c r="B215" s="5" t="s">
        <v>599</v>
      </c>
      <c r="C215" s="5" t="s">
        <v>633</v>
      </c>
      <c r="D215" s="5" t="s">
        <v>613</v>
      </c>
      <c r="E215" s="5" t="s">
        <v>618</v>
      </c>
      <c r="F215" s="6">
        <v>25380</v>
      </c>
      <c r="G215" s="7">
        <v>230.96</v>
      </c>
      <c r="H215" s="8">
        <v>21</v>
      </c>
      <c r="I215" s="8">
        <v>8</v>
      </c>
      <c r="J215" s="16" t="str">
        <f t="shared" si="3"/>
        <v>B, 20-26</v>
      </c>
    </row>
    <row r="216" spans="1:10">
      <c r="A216" s="4" t="s">
        <v>277</v>
      </c>
      <c r="B216" s="5" t="s">
        <v>600</v>
      </c>
      <c r="C216" s="5" t="s">
        <v>633</v>
      </c>
      <c r="D216" s="5" t="s">
        <v>613</v>
      </c>
      <c r="E216" s="5" t="s">
        <v>618</v>
      </c>
      <c r="F216" s="6">
        <v>25380</v>
      </c>
      <c r="G216" s="7">
        <v>230.96</v>
      </c>
      <c r="H216" s="8">
        <v>11</v>
      </c>
      <c r="I216" s="8">
        <v>9</v>
      </c>
      <c r="J216" s="16" t="str">
        <f t="shared" si="3"/>
        <v>B, 20-26</v>
      </c>
    </row>
    <row r="217" spans="1:10">
      <c r="A217" s="4" t="s">
        <v>539</v>
      </c>
      <c r="B217" s="5" t="s">
        <v>598</v>
      </c>
      <c r="C217" s="5" t="s">
        <v>633</v>
      </c>
      <c r="D217" s="5" t="s">
        <v>613</v>
      </c>
      <c r="E217" s="5" t="s">
        <v>618</v>
      </c>
      <c r="F217" s="6">
        <v>25380</v>
      </c>
      <c r="G217" s="7">
        <v>230.96</v>
      </c>
      <c r="H217" s="8">
        <v>23</v>
      </c>
      <c r="I217" s="8">
        <v>10</v>
      </c>
      <c r="J217" s="16" t="str">
        <f t="shared" si="3"/>
        <v>B, 20-26</v>
      </c>
    </row>
    <row r="218" spans="1:10">
      <c r="A218" s="4" t="s">
        <v>455</v>
      </c>
      <c r="B218" s="5" t="s">
        <v>597</v>
      </c>
      <c r="C218" s="5" t="s">
        <v>633</v>
      </c>
      <c r="D218" s="5" t="s">
        <v>613</v>
      </c>
      <c r="E218" s="5" t="s">
        <v>618</v>
      </c>
      <c r="F218" s="6">
        <v>25340</v>
      </c>
      <c r="G218" s="7">
        <v>221.73</v>
      </c>
      <c r="H218" s="8">
        <v>10</v>
      </c>
      <c r="I218" s="8">
        <v>10</v>
      </c>
      <c r="J218" s="16" t="str">
        <f t="shared" si="3"/>
        <v>B, 20-26</v>
      </c>
    </row>
    <row r="219" spans="1:10">
      <c r="A219" s="4" t="s">
        <v>504</v>
      </c>
      <c r="B219" s="5" t="s">
        <v>608</v>
      </c>
      <c r="C219" s="5" t="s">
        <v>614</v>
      </c>
      <c r="D219" s="5" t="s">
        <v>613</v>
      </c>
      <c r="E219" s="5" t="s">
        <v>619</v>
      </c>
      <c r="F219" s="6">
        <v>25320</v>
      </c>
      <c r="G219" s="7">
        <v>151.16</v>
      </c>
      <c r="H219" s="8">
        <v>17</v>
      </c>
      <c r="I219" s="8">
        <v>10</v>
      </c>
      <c r="J219" s="16" t="str">
        <f t="shared" si="3"/>
        <v>B, 20-26</v>
      </c>
    </row>
    <row r="220" spans="1:10">
      <c r="A220" s="4" t="s">
        <v>164</v>
      </c>
      <c r="B220" s="5" t="s">
        <v>598</v>
      </c>
      <c r="C220" s="5" t="s">
        <v>633</v>
      </c>
      <c r="D220" s="5" t="s">
        <v>613</v>
      </c>
      <c r="E220" s="5" t="s">
        <v>618</v>
      </c>
      <c r="F220" s="6">
        <v>25280</v>
      </c>
      <c r="G220" s="7">
        <v>230.05</v>
      </c>
      <c r="H220" s="8">
        <v>26</v>
      </c>
      <c r="I220" s="8">
        <v>7</v>
      </c>
      <c r="J220" s="16" t="str">
        <f t="shared" si="3"/>
        <v>B, 20-26</v>
      </c>
    </row>
    <row r="221" spans="1:10">
      <c r="A221" s="4" t="s">
        <v>402</v>
      </c>
      <c r="B221" s="5" t="s">
        <v>602</v>
      </c>
      <c r="C221" s="5" t="s">
        <v>614</v>
      </c>
      <c r="D221" s="5" t="s">
        <v>613</v>
      </c>
      <c r="E221" s="5" t="s">
        <v>619</v>
      </c>
      <c r="F221" s="6">
        <v>25280</v>
      </c>
      <c r="G221" s="7">
        <v>150.91999999999999</v>
      </c>
      <c r="H221" s="8">
        <v>2</v>
      </c>
      <c r="I221" s="8">
        <v>10</v>
      </c>
      <c r="J221" s="16" t="str">
        <f t="shared" si="3"/>
        <v>B, 20-26</v>
      </c>
    </row>
    <row r="222" spans="1:10">
      <c r="A222" s="4" t="s">
        <v>13</v>
      </c>
      <c r="B222" s="5" t="s">
        <v>601</v>
      </c>
      <c r="C222" s="5" t="s">
        <v>613</v>
      </c>
      <c r="D222" s="5" t="s">
        <v>614</v>
      </c>
      <c r="E222" s="5" t="s">
        <v>619</v>
      </c>
      <c r="F222" s="6">
        <v>25274</v>
      </c>
      <c r="G222" s="7">
        <v>150.88999999999999</v>
      </c>
      <c r="H222" s="8">
        <v>3</v>
      </c>
      <c r="I222" s="8">
        <v>7</v>
      </c>
      <c r="J222" s="16" t="str">
        <f t="shared" si="3"/>
        <v>B, 20-26</v>
      </c>
    </row>
    <row r="223" spans="1:10">
      <c r="A223" s="4" t="s">
        <v>418</v>
      </c>
      <c r="B223" s="5" t="s">
        <v>597</v>
      </c>
      <c r="C223" s="5" t="s">
        <v>633</v>
      </c>
      <c r="D223" s="5" t="s">
        <v>613</v>
      </c>
      <c r="E223" s="5" t="s">
        <v>618</v>
      </c>
      <c r="F223" s="6">
        <v>25260</v>
      </c>
      <c r="G223" s="7">
        <v>221.03</v>
      </c>
      <c r="H223" s="8">
        <v>5</v>
      </c>
      <c r="I223" s="8">
        <v>10</v>
      </c>
      <c r="J223" s="16" t="str">
        <f t="shared" si="3"/>
        <v>B, 20-26</v>
      </c>
    </row>
    <row r="224" spans="1:10">
      <c r="A224" s="4" t="s">
        <v>475</v>
      </c>
      <c r="B224" s="5" t="s">
        <v>601</v>
      </c>
      <c r="C224" s="5" t="s">
        <v>613</v>
      </c>
      <c r="D224" s="5" t="s">
        <v>614</v>
      </c>
      <c r="E224" s="5" t="s">
        <v>619</v>
      </c>
      <c r="F224" s="6">
        <v>25260</v>
      </c>
      <c r="G224" s="7">
        <v>150.80000000000001</v>
      </c>
      <c r="H224" s="8">
        <v>13</v>
      </c>
      <c r="I224" s="8">
        <v>10</v>
      </c>
      <c r="J224" s="16" t="str">
        <f t="shared" si="3"/>
        <v>B, 20-26</v>
      </c>
    </row>
    <row r="225" spans="1:10">
      <c r="A225" s="4" t="s">
        <v>47</v>
      </c>
      <c r="B225" s="5" t="s">
        <v>609</v>
      </c>
      <c r="C225" s="5" t="s">
        <v>614</v>
      </c>
      <c r="D225" s="5" t="s">
        <v>613</v>
      </c>
      <c r="E225" s="5" t="s">
        <v>619</v>
      </c>
      <c r="F225" s="6">
        <v>25245</v>
      </c>
      <c r="G225" s="7">
        <v>150.71</v>
      </c>
      <c r="H225" s="8">
        <v>6</v>
      </c>
      <c r="I225" s="8">
        <v>7</v>
      </c>
      <c r="J225" s="16" t="str">
        <f t="shared" si="3"/>
        <v>B, 20-26</v>
      </c>
    </row>
    <row r="226" spans="1:10">
      <c r="A226" s="4" t="s">
        <v>367</v>
      </c>
      <c r="B226" s="5" t="s">
        <v>600</v>
      </c>
      <c r="C226" s="5" t="s">
        <v>633</v>
      </c>
      <c r="D226" s="5" t="s">
        <v>613</v>
      </c>
      <c r="E226" s="5" t="s">
        <v>618</v>
      </c>
      <c r="F226" s="6">
        <v>25240</v>
      </c>
      <c r="G226" s="7">
        <v>229.68</v>
      </c>
      <c r="H226" s="8">
        <v>26</v>
      </c>
      <c r="I226" s="8">
        <v>9</v>
      </c>
      <c r="J226" s="16" t="str">
        <f t="shared" si="3"/>
        <v>B, 20-26</v>
      </c>
    </row>
    <row r="227" spans="1:10">
      <c r="A227" s="4" t="s">
        <v>230</v>
      </c>
      <c r="B227" s="5" t="s">
        <v>597</v>
      </c>
      <c r="C227" s="5" t="s">
        <v>613</v>
      </c>
      <c r="D227" s="5" t="s">
        <v>633</v>
      </c>
      <c r="E227" s="5" t="s">
        <v>619</v>
      </c>
      <c r="F227" s="6">
        <v>25240</v>
      </c>
      <c r="G227" s="7">
        <v>126.2</v>
      </c>
      <c r="H227" s="8">
        <v>1</v>
      </c>
      <c r="I227" s="8">
        <v>9</v>
      </c>
      <c r="J227" s="16" t="str">
        <f t="shared" si="3"/>
        <v>B, 20-26</v>
      </c>
    </row>
    <row r="228" spans="1:10">
      <c r="A228" s="4" t="s">
        <v>165</v>
      </c>
      <c r="B228" s="5" t="s">
        <v>598</v>
      </c>
      <c r="C228" s="5" t="s">
        <v>633</v>
      </c>
      <c r="D228" s="5" t="s">
        <v>613</v>
      </c>
      <c r="E228" s="5" t="s">
        <v>618</v>
      </c>
      <c r="F228" s="6">
        <v>25220</v>
      </c>
      <c r="G228" s="7">
        <v>229.5</v>
      </c>
      <c r="H228" s="8">
        <v>26</v>
      </c>
      <c r="I228" s="8">
        <v>7</v>
      </c>
      <c r="J228" s="16" t="str">
        <f t="shared" si="3"/>
        <v>B, 20-26</v>
      </c>
    </row>
    <row r="229" spans="1:10">
      <c r="A229" s="4" t="s">
        <v>188</v>
      </c>
      <c r="B229" s="5" t="s">
        <v>600</v>
      </c>
      <c r="C229" s="5" t="s">
        <v>633</v>
      </c>
      <c r="D229" s="5" t="s">
        <v>613</v>
      </c>
      <c r="E229" s="5" t="s">
        <v>618</v>
      </c>
      <c r="F229" s="6">
        <v>25220</v>
      </c>
      <c r="G229" s="7">
        <v>229.5</v>
      </c>
      <c r="H229" s="8">
        <v>23</v>
      </c>
      <c r="I229" s="8">
        <v>8</v>
      </c>
      <c r="J229" s="16" t="str">
        <f t="shared" si="3"/>
        <v>B, 20-26</v>
      </c>
    </row>
    <row r="230" spans="1:10">
      <c r="A230" s="4" t="s">
        <v>459</v>
      </c>
      <c r="B230" s="5" t="s">
        <v>604</v>
      </c>
      <c r="C230" s="5" t="s">
        <v>633</v>
      </c>
      <c r="D230" s="5" t="s">
        <v>613</v>
      </c>
      <c r="E230" s="5" t="s">
        <v>618</v>
      </c>
      <c r="F230" s="6">
        <v>25220</v>
      </c>
      <c r="G230" s="7">
        <v>229.5</v>
      </c>
      <c r="H230" s="8">
        <v>10</v>
      </c>
      <c r="I230" s="8">
        <v>10</v>
      </c>
      <c r="J230" s="16" t="str">
        <f t="shared" si="3"/>
        <v>B, 20-26</v>
      </c>
    </row>
    <row r="231" spans="1:10">
      <c r="A231" s="4" t="s">
        <v>546</v>
      </c>
      <c r="B231" s="5" t="s">
        <v>600</v>
      </c>
      <c r="C231" s="5" t="s">
        <v>633</v>
      </c>
      <c r="D231" s="5" t="s">
        <v>613</v>
      </c>
      <c r="E231" s="5" t="s">
        <v>619</v>
      </c>
      <c r="F231" s="6">
        <v>25194</v>
      </c>
      <c r="G231" s="7">
        <v>229.27</v>
      </c>
      <c r="H231" s="8">
        <v>23</v>
      </c>
      <c r="I231" s="8">
        <v>10</v>
      </c>
      <c r="J231" s="16" t="str">
        <f t="shared" si="3"/>
        <v>B, 20-26</v>
      </c>
    </row>
    <row r="232" spans="1:10">
      <c r="A232" s="4" t="s">
        <v>12</v>
      </c>
      <c r="B232" s="5" t="s">
        <v>601</v>
      </c>
      <c r="C232" s="5" t="s">
        <v>613</v>
      </c>
      <c r="D232" s="5" t="s">
        <v>614</v>
      </c>
      <c r="E232" s="5" t="s">
        <v>619</v>
      </c>
      <c r="F232" s="6">
        <v>25185</v>
      </c>
      <c r="G232" s="7">
        <v>150.35</v>
      </c>
      <c r="H232" s="8">
        <v>3</v>
      </c>
      <c r="I232" s="8">
        <v>7</v>
      </c>
      <c r="J232" s="16" t="str">
        <f t="shared" si="3"/>
        <v>B, 20-26</v>
      </c>
    </row>
    <row r="233" spans="1:10">
      <c r="A233" s="4" t="s">
        <v>172</v>
      </c>
      <c r="B233" s="5" t="s">
        <v>600</v>
      </c>
      <c r="C233" s="5" t="s">
        <v>633</v>
      </c>
      <c r="D233" s="5" t="s">
        <v>613</v>
      </c>
      <c r="E233" s="5" t="s">
        <v>618</v>
      </c>
      <c r="F233" s="6">
        <v>25160</v>
      </c>
      <c r="G233" s="7">
        <v>228.96</v>
      </c>
      <c r="H233" s="8">
        <v>27</v>
      </c>
      <c r="I233" s="8">
        <v>7</v>
      </c>
      <c r="J233" s="16" t="str">
        <f t="shared" si="3"/>
        <v>B, 20-26</v>
      </c>
    </row>
    <row r="234" spans="1:10">
      <c r="A234" s="4" t="s">
        <v>186</v>
      </c>
      <c r="B234" s="5" t="s">
        <v>600</v>
      </c>
      <c r="C234" s="5" t="s">
        <v>633</v>
      </c>
      <c r="D234" s="5" t="s">
        <v>613</v>
      </c>
      <c r="E234" s="5" t="s">
        <v>618</v>
      </c>
      <c r="F234" s="6">
        <v>25140</v>
      </c>
      <c r="G234" s="7">
        <v>228.77</v>
      </c>
      <c r="H234" s="8">
        <v>22</v>
      </c>
      <c r="I234" s="8">
        <v>8</v>
      </c>
      <c r="J234" s="16" t="str">
        <f t="shared" si="3"/>
        <v>B, 20-26</v>
      </c>
    </row>
    <row r="235" spans="1:10">
      <c r="A235" s="4" t="s">
        <v>552</v>
      </c>
      <c r="B235" s="5" t="s">
        <v>603</v>
      </c>
      <c r="C235" s="5" t="s">
        <v>633</v>
      </c>
      <c r="D235" s="5" t="s">
        <v>613</v>
      </c>
      <c r="E235" s="5" t="s">
        <v>619</v>
      </c>
      <c r="F235" s="6">
        <v>25122</v>
      </c>
      <c r="G235" s="7">
        <v>228.61</v>
      </c>
      <c r="H235" s="8">
        <v>24</v>
      </c>
      <c r="I235" s="8">
        <v>10</v>
      </c>
      <c r="J235" s="16" t="str">
        <f t="shared" si="3"/>
        <v>B, 20-26</v>
      </c>
    </row>
    <row r="236" spans="1:10">
      <c r="A236" s="4" t="s">
        <v>147</v>
      </c>
      <c r="B236" s="5" t="s">
        <v>598</v>
      </c>
      <c r="C236" s="5" t="s">
        <v>633</v>
      </c>
      <c r="D236" s="5" t="s">
        <v>613</v>
      </c>
      <c r="E236" s="5" t="s">
        <v>618</v>
      </c>
      <c r="F236" s="6">
        <v>25120</v>
      </c>
      <c r="G236" s="7">
        <v>228.59</v>
      </c>
      <c r="H236" s="8">
        <v>20</v>
      </c>
      <c r="I236" s="8">
        <v>7</v>
      </c>
      <c r="J236" s="16" t="str">
        <f t="shared" si="3"/>
        <v>B, 20-26</v>
      </c>
    </row>
    <row r="237" spans="1:10">
      <c r="A237" s="4" t="s">
        <v>187</v>
      </c>
      <c r="B237" s="5" t="s">
        <v>599</v>
      </c>
      <c r="C237" s="5" t="s">
        <v>633</v>
      </c>
      <c r="D237" s="5" t="s">
        <v>613</v>
      </c>
      <c r="E237" s="5" t="s">
        <v>618</v>
      </c>
      <c r="F237" s="6">
        <v>25120</v>
      </c>
      <c r="G237" s="7">
        <v>228.59</v>
      </c>
      <c r="H237" s="8">
        <v>22</v>
      </c>
      <c r="I237" s="8">
        <v>8</v>
      </c>
      <c r="J237" s="16" t="str">
        <f t="shared" si="3"/>
        <v>B, 20-26</v>
      </c>
    </row>
    <row r="238" spans="1:10">
      <c r="A238" s="4" t="s">
        <v>368</v>
      </c>
      <c r="B238" s="5" t="s">
        <v>600</v>
      </c>
      <c r="C238" s="5" t="s">
        <v>633</v>
      </c>
      <c r="D238" s="5" t="s">
        <v>613</v>
      </c>
      <c r="E238" s="5" t="s">
        <v>618</v>
      </c>
      <c r="F238" s="6">
        <v>25120</v>
      </c>
      <c r="G238" s="7">
        <v>228.59</v>
      </c>
      <c r="H238" s="8">
        <v>26</v>
      </c>
      <c r="I238" s="8">
        <v>9</v>
      </c>
      <c r="J238" s="16" t="str">
        <f t="shared" si="3"/>
        <v>B, 20-26</v>
      </c>
    </row>
    <row r="239" spans="1:10">
      <c r="A239" s="4" t="s">
        <v>112</v>
      </c>
      <c r="B239" s="5" t="s">
        <v>598</v>
      </c>
      <c r="C239" s="5" t="s">
        <v>633</v>
      </c>
      <c r="D239" s="5" t="s">
        <v>613</v>
      </c>
      <c r="E239" s="5" t="s">
        <v>618</v>
      </c>
      <c r="F239" s="6">
        <v>25100</v>
      </c>
      <c r="G239" s="7">
        <v>228.41</v>
      </c>
      <c r="H239" s="8">
        <v>17</v>
      </c>
      <c r="I239" s="8">
        <v>7</v>
      </c>
      <c r="J239" s="16" t="str">
        <f t="shared" si="3"/>
        <v>B, 20-26</v>
      </c>
    </row>
    <row r="240" spans="1:10">
      <c r="A240" s="4" t="s">
        <v>286</v>
      </c>
      <c r="B240" s="5" t="s">
        <v>599</v>
      </c>
      <c r="C240" s="5" t="s">
        <v>633</v>
      </c>
      <c r="D240" s="5" t="s">
        <v>613</v>
      </c>
      <c r="E240" s="5" t="s">
        <v>619</v>
      </c>
      <c r="F240" s="6">
        <v>25100</v>
      </c>
      <c r="G240" s="7">
        <v>228.41</v>
      </c>
      <c r="H240" s="8">
        <v>12</v>
      </c>
      <c r="I240" s="8">
        <v>9</v>
      </c>
      <c r="J240" s="16" t="str">
        <f t="shared" si="3"/>
        <v>B, 20-26</v>
      </c>
    </row>
    <row r="241" spans="1:10">
      <c r="A241" s="4" t="s">
        <v>423</v>
      </c>
      <c r="B241" s="5" t="s">
        <v>599</v>
      </c>
      <c r="C241" s="5" t="s">
        <v>633</v>
      </c>
      <c r="D241" s="5" t="s">
        <v>613</v>
      </c>
      <c r="E241" s="5" t="s">
        <v>618</v>
      </c>
      <c r="F241" s="6">
        <v>25080</v>
      </c>
      <c r="G241" s="7">
        <v>228.23</v>
      </c>
      <c r="H241" s="8">
        <v>6</v>
      </c>
      <c r="I241" s="8">
        <v>10</v>
      </c>
      <c r="J241" s="16" t="str">
        <f t="shared" si="3"/>
        <v>B, 20-26</v>
      </c>
    </row>
    <row r="242" spans="1:10">
      <c r="A242" s="4" t="s">
        <v>279</v>
      </c>
      <c r="B242" s="5" t="s">
        <v>598</v>
      </c>
      <c r="C242" s="5" t="s">
        <v>633</v>
      </c>
      <c r="D242" s="5" t="s">
        <v>613</v>
      </c>
      <c r="E242" s="5" t="s">
        <v>619</v>
      </c>
      <c r="F242" s="6">
        <v>25080</v>
      </c>
      <c r="G242" s="7">
        <v>228.23</v>
      </c>
      <c r="H242" s="8">
        <v>11</v>
      </c>
      <c r="I242" s="8">
        <v>9</v>
      </c>
      <c r="J242" s="16" t="str">
        <f t="shared" si="3"/>
        <v>B, 20-26</v>
      </c>
    </row>
    <row r="243" spans="1:10">
      <c r="A243" s="4" t="s">
        <v>209</v>
      </c>
      <c r="B243" s="5" t="s">
        <v>603</v>
      </c>
      <c r="C243" s="5" t="s">
        <v>613</v>
      </c>
      <c r="D243" s="5" t="s">
        <v>633</v>
      </c>
      <c r="E243" s="5" t="s">
        <v>619</v>
      </c>
      <c r="F243" s="6">
        <v>25080</v>
      </c>
      <c r="G243" s="7">
        <v>193.62</v>
      </c>
      <c r="H243" s="8">
        <v>25</v>
      </c>
      <c r="I243" s="8">
        <v>8</v>
      </c>
      <c r="J243" s="16" t="str">
        <f t="shared" si="3"/>
        <v>B, 20-26</v>
      </c>
    </row>
    <row r="244" spans="1:10">
      <c r="A244" s="4" t="s">
        <v>472</v>
      </c>
      <c r="B244" s="5" t="s">
        <v>603</v>
      </c>
      <c r="C244" s="5" t="s">
        <v>633</v>
      </c>
      <c r="D244" s="5" t="s">
        <v>613</v>
      </c>
      <c r="E244" s="5" t="s">
        <v>619</v>
      </c>
      <c r="F244" s="6">
        <v>25079</v>
      </c>
      <c r="G244" s="7">
        <v>228.22</v>
      </c>
      <c r="H244" s="8">
        <v>11</v>
      </c>
      <c r="I244" s="8">
        <v>10</v>
      </c>
      <c r="J244" s="16" t="str">
        <f t="shared" si="3"/>
        <v>B, 20-26</v>
      </c>
    </row>
    <row r="245" spans="1:10">
      <c r="A245" s="4" t="s">
        <v>162</v>
      </c>
      <c r="B245" s="5" t="s">
        <v>599</v>
      </c>
      <c r="C245" s="5" t="s">
        <v>633</v>
      </c>
      <c r="D245" s="5" t="s">
        <v>613</v>
      </c>
      <c r="E245" s="5" t="s">
        <v>618</v>
      </c>
      <c r="F245" s="6">
        <v>25060</v>
      </c>
      <c r="G245" s="7">
        <v>228.05</v>
      </c>
      <c r="H245" s="8">
        <v>26</v>
      </c>
      <c r="I245" s="8">
        <v>7</v>
      </c>
      <c r="J245" s="16" t="str">
        <f t="shared" si="3"/>
        <v>B, 20-26</v>
      </c>
    </row>
    <row r="246" spans="1:10">
      <c r="A246" s="4" t="s">
        <v>377</v>
      </c>
      <c r="B246" s="5" t="s">
        <v>600</v>
      </c>
      <c r="C246" s="5" t="s">
        <v>633</v>
      </c>
      <c r="D246" s="5" t="s">
        <v>613</v>
      </c>
      <c r="E246" s="5" t="s">
        <v>618</v>
      </c>
      <c r="F246" s="6">
        <v>25060</v>
      </c>
      <c r="G246" s="7">
        <v>228.05</v>
      </c>
      <c r="H246" s="8">
        <v>26</v>
      </c>
      <c r="I246" s="8">
        <v>9</v>
      </c>
      <c r="J246" s="16" t="str">
        <f t="shared" si="3"/>
        <v>B, 20-26</v>
      </c>
    </row>
    <row r="247" spans="1:10">
      <c r="A247" s="4" t="s">
        <v>161</v>
      </c>
      <c r="B247" s="5" t="s">
        <v>599</v>
      </c>
      <c r="C247" s="5" t="s">
        <v>633</v>
      </c>
      <c r="D247" s="5" t="s">
        <v>613</v>
      </c>
      <c r="E247" s="5" t="s">
        <v>618</v>
      </c>
      <c r="F247" s="6">
        <v>25040</v>
      </c>
      <c r="G247" s="7">
        <v>227.86</v>
      </c>
      <c r="H247" s="8">
        <v>26</v>
      </c>
      <c r="I247" s="8">
        <v>7</v>
      </c>
      <c r="J247" s="16" t="str">
        <f t="shared" si="3"/>
        <v>B, 20-26</v>
      </c>
    </row>
    <row r="248" spans="1:10">
      <c r="A248" s="4" t="s">
        <v>206</v>
      </c>
      <c r="B248" s="5" t="s">
        <v>599</v>
      </c>
      <c r="C248" s="5" t="s">
        <v>633</v>
      </c>
      <c r="D248" s="5" t="s">
        <v>613</v>
      </c>
      <c r="E248" s="5" t="s">
        <v>618</v>
      </c>
      <c r="F248" s="6">
        <v>25040</v>
      </c>
      <c r="G248" s="7">
        <v>227.86</v>
      </c>
      <c r="H248" s="8">
        <v>25</v>
      </c>
      <c r="I248" s="8">
        <v>8</v>
      </c>
      <c r="J248" s="16" t="str">
        <f t="shared" si="3"/>
        <v>B, 20-26</v>
      </c>
    </row>
    <row r="249" spans="1:10">
      <c r="A249" s="4" t="s">
        <v>103</v>
      </c>
      <c r="B249" s="5" t="s">
        <v>599</v>
      </c>
      <c r="C249" s="5" t="s">
        <v>633</v>
      </c>
      <c r="D249" s="5" t="s">
        <v>613</v>
      </c>
      <c r="E249" s="5" t="s">
        <v>619</v>
      </c>
      <c r="F249" s="6">
        <v>25040</v>
      </c>
      <c r="G249" s="7">
        <v>227.86</v>
      </c>
      <c r="H249" s="8">
        <v>14</v>
      </c>
      <c r="I249" s="8">
        <v>7</v>
      </c>
      <c r="J249" s="16" t="str">
        <f t="shared" si="3"/>
        <v>B, 20-26</v>
      </c>
    </row>
    <row r="250" spans="1:10">
      <c r="A250" s="4" t="s">
        <v>437</v>
      </c>
      <c r="B250" s="5" t="s">
        <v>602</v>
      </c>
      <c r="C250" s="5" t="s">
        <v>614</v>
      </c>
      <c r="D250" s="5" t="s">
        <v>613</v>
      </c>
      <c r="E250" s="5" t="s">
        <v>619</v>
      </c>
      <c r="F250" s="6">
        <v>25040</v>
      </c>
      <c r="G250" s="7">
        <v>149.49</v>
      </c>
      <c r="H250" s="8">
        <v>9</v>
      </c>
      <c r="I250" s="8">
        <v>10</v>
      </c>
      <c r="J250" s="16" t="str">
        <f t="shared" si="3"/>
        <v>B, 20-26</v>
      </c>
    </row>
    <row r="251" spans="1:10">
      <c r="A251" s="4" t="s">
        <v>282</v>
      </c>
      <c r="B251" s="5" t="s">
        <v>601</v>
      </c>
      <c r="C251" s="5" t="s">
        <v>633</v>
      </c>
      <c r="D251" s="5" t="s">
        <v>613</v>
      </c>
      <c r="E251" s="5" t="s">
        <v>618</v>
      </c>
      <c r="F251" s="6">
        <v>25032</v>
      </c>
      <c r="G251" s="7">
        <v>227.79</v>
      </c>
      <c r="H251" s="8">
        <v>12</v>
      </c>
      <c r="I251" s="8">
        <v>9</v>
      </c>
      <c r="J251" s="16" t="str">
        <f t="shared" si="3"/>
        <v>B, 20-26</v>
      </c>
    </row>
    <row r="252" spans="1:10">
      <c r="A252" s="4" t="s">
        <v>114</v>
      </c>
      <c r="B252" s="5" t="s">
        <v>601</v>
      </c>
      <c r="C252" s="5" t="s">
        <v>633</v>
      </c>
      <c r="D252" s="5" t="s">
        <v>613</v>
      </c>
      <c r="E252" s="5" t="s">
        <v>618</v>
      </c>
      <c r="F252" s="6">
        <v>25020</v>
      </c>
      <c r="G252" s="7">
        <v>248.95</v>
      </c>
      <c r="H252" s="8">
        <v>18</v>
      </c>
      <c r="I252" s="8">
        <v>7</v>
      </c>
      <c r="J252" s="16" t="str">
        <f t="shared" si="3"/>
        <v>B, 20-26</v>
      </c>
    </row>
    <row r="253" spans="1:10">
      <c r="A253" s="4" t="s">
        <v>525</v>
      </c>
      <c r="B253" s="5" t="s">
        <v>598</v>
      </c>
      <c r="C253" s="5" t="s">
        <v>633</v>
      </c>
      <c r="D253" s="5" t="s">
        <v>613</v>
      </c>
      <c r="E253" s="5" t="s">
        <v>618</v>
      </c>
      <c r="F253" s="6">
        <v>25000</v>
      </c>
      <c r="G253" s="7">
        <v>227.5</v>
      </c>
      <c r="H253" s="8">
        <v>19</v>
      </c>
      <c r="I253" s="8">
        <v>10</v>
      </c>
      <c r="J253" s="16" t="str">
        <f t="shared" si="3"/>
        <v>B, 20-26</v>
      </c>
    </row>
    <row r="254" spans="1:10">
      <c r="A254" s="4" t="s">
        <v>128</v>
      </c>
      <c r="B254" s="5" t="s">
        <v>598</v>
      </c>
      <c r="C254" s="5" t="s">
        <v>633</v>
      </c>
      <c r="D254" s="5" t="s">
        <v>613</v>
      </c>
      <c r="E254" s="5" t="s">
        <v>619</v>
      </c>
      <c r="F254" s="6">
        <v>25000</v>
      </c>
      <c r="G254" s="7">
        <v>227.5</v>
      </c>
      <c r="H254" s="8">
        <v>18</v>
      </c>
      <c r="I254" s="8">
        <v>7</v>
      </c>
      <c r="J254" s="16" t="str">
        <f t="shared" si="3"/>
        <v>B, 20-26</v>
      </c>
    </row>
    <row r="255" spans="1:10">
      <c r="A255" s="4" t="s">
        <v>210</v>
      </c>
      <c r="B255" s="5" t="s">
        <v>601</v>
      </c>
      <c r="C255" s="5" t="s">
        <v>613</v>
      </c>
      <c r="D255" s="5" t="s">
        <v>614</v>
      </c>
      <c r="E255" s="5" t="s">
        <v>619</v>
      </c>
      <c r="F255" s="6">
        <v>24968</v>
      </c>
      <c r="G255" s="7">
        <v>149.06</v>
      </c>
      <c r="H255" s="8">
        <v>25</v>
      </c>
      <c r="I255" s="8">
        <v>8</v>
      </c>
      <c r="J255" s="16" t="str">
        <f t="shared" si="3"/>
        <v>B, 20-26</v>
      </c>
    </row>
    <row r="256" spans="1:10">
      <c r="A256" s="4" t="s">
        <v>429</v>
      </c>
      <c r="B256" s="5" t="s">
        <v>600</v>
      </c>
      <c r="C256" s="5" t="s">
        <v>633</v>
      </c>
      <c r="D256" s="5" t="s">
        <v>613</v>
      </c>
      <c r="E256" s="5" t="s">
        <v>618</v>
      </c>
      <c r="F256" s="6">
        <v>24960</v>
      </c>
      <c r="G256" s="7">
        <v>227.14</v>
      </c>
      <c r="H256" s="8">
        <v>6</v>
      </c>
      <c r="I256" s="8">
        <v>10</v>
      </c>
      <c r="J256" s="16" t="str">
        <f t="shared" si="3"/>
        <v>B, 20-26</v>
      </c>
    </row>
    <row r="257" spans="1:10">
      <c r="A257" s="4" t="s">
        <v>93</v>
      </c>
      <c r="B257" s="5" t="s">
        <v>599</v>
      </c>
      <c r="C257" s="5" t="s">
        <v>633</v>
      </c>
      <c r="D257" s="5" t="s">
        <v>613</v>
      </c>
      <c r="E257" s="5" t="s">
        <v>619</v>
      </c>
      <c r="F257" s="6">
        <v>24960</v>
      </c>
      <c r="G257" s="7">
        <v>227.14</v>
      </c>
      <c r="H257" s="8">
        <v>13</v>
      </c>
      <c r="I257" s="8">
        <v>7</v>
      </c>
      <c r="J257" s="16" t="str">
        <f t="shared" si="3"/>
        <v>B, 20-26</v>
      </c>
    </row>
    <row r="258" spans="1:10">
      <c r="A258" s="4" t="s">
        <v>55</v>
      </c>
      <c r="B258" s="5" t="s">
        <v>602</v>
      </c>
      <c r="C258" s="5" t="s">
        <v>614</v>
      </c>
      <c r="D258" s="5" t="s">
        <v>613</v>
      </c>
      <c r="E258" s="5" t="s">
        <v>619</v>
      </c>
      <c r="F258" s="6">
        <v>24960</v>
      </c>
      <c r="G258" s="7">
        <v>149.01</v>
      </c>
      <c r="H258" s="8">
        <v>6</v>
      </c>
      <c r="I258" s="8">
        <v>7</v>
      </c>
      <c r="J258" s="16" t="str">
        <f t="shared" si="3"/>
        <v>B, 20-26</v>
      </c>
    </row>
    <row r="259" spans="1:10">
      <c r="A259" s="4" t="s">
        <v>556</v>
      </c>
      <c r="B259" s="5" t="s">
        <v>602</v>
      </c>
      <c r="C259" s="5" t="s">
        <v>614</v>
      </c>
      <c r="D259" s="5" t="s">
        <v>613</v>
      </c>
      <c r="E259" s="5" t="s">
        <v>619</v>
      </c>
      <c r="F259" s="6">
        <v>24960</v>
      </c>
      <c r="G259" s="7">
        <v>149.01</v>
      </c>
      <c r="H259" s="8">
        <v>25</v>
      </c>
      <c r="I259" s="8">
        <v>10</v>
      </c>
      <c r="J259" s="16" t="str">
        <f t="shared" ref="J259:J322" si="4">IF(F259&gt;26000,"A &gt; 26 ton",IF(F259&gt;20000,"B, 20-26",IF(F259&gt;15000,"C, 15-20",IF(F259&gt;10000,"D, 10-15","E &lt;10"))))</f>
        <v>B, 20-26</v>
      </c>
    </row>
    <row r="260" spans="1:10">
      <c r="A260" s="4" t="s">
        <v>63</v>
      </c>
      <c r="B260" s="5" t="s">
        <v>604</v>
      </c>
      <c r="C260" s="5" t="s">
        <v>633</v>
      </c>
      <c r="D260" s="5" t="s">
        <v>613</v>
      </c>
      <c r="E260" s="5" t="s">
        <v>618</v>
      </c>
      <c r="F260" s="6">
        <v>24940</v>
      </c>
      <c r="G260" s="7">
        <v>226.95</v>
      </c>
      <c r="H260" s="8">
        <v>10</v>
      </c>
      <c r="I260" s="8">
        <v>7</v>
      </c>
      <c r="J260" s="16" t="str">
        <f t="shared" si="4"/>
        <v>B, 20-26</v>
      </c>
    </row>
    <row r="261" spans="1:10">
      <c r="A261" s="4" t="s">
        <v>424</v>
      </c>
      <c r="B261" s="5" t="s">
        <v>600</v>
      </c>
      <c r="C261" s="5" t="s">
        <v>633</v>
      </c>
      <c r="D261" s="5" t="s">
        <v>613</v>
      </c>
      <c r="E261" s="5" t="s">
        <v>618</v>
      </c>
      <c r="F261" s="6">
        <v>24940</v>
      </c>
      <c r="G261" s="7">
        <v>226.95</v>
      </c>
      <c r="H261" s="8">
        <v>6</v>
      </c>
      <c r="I261" s="8">
        <v>10</v>
      </c>
      <c r="J261" s="16" t="str">
        <f t="shared" si="4"/>
        <v>B, 20-26</v>
      </c>
    </row>
    <row r="262" spans="1:10">
      <c r="A262" s="4" t="s">
        <v>154</v>
      </c>
      <c r="B262" s="5" t="s">
        <v>603</v>
      </c>
      <c r="C262" s="5" t="s">
        <v>613</v>
      </c>
      <c r="D262" s="5" t="s">
        <v>633</v>
      </c>
      <c r="E262" s="5" t="s">
        <v>619</v>
      </c>
      <c r="F262" s="6">
        <v>24940</v>
      </c>
      <c r="G262" s="7">
        <v>192.54</v>
      </c>
      <c r="H262" s="8">
        <v>21</v>
      </c>
      <c r="I262" s="8">
        <v>7</v>
      </c>
      <c r="J262" s="16" t="str">
        <f t="shared" si="4"/>
        <v>B, 20-26</v>
      </c>
    </row>
    <row r="263" spans="1:10">
      <c r="A263" s="4" t="s">
        <v>524</v>
      </c>
      <c r="B263" s="5" t="s">
        <v>599</v>
      </c>
      <c r="C263" s="5" t="s">
        <v>633</v>
      </c>
      <c r="D263" s="5" t="s">
        <v>613</v>
      </c>
      <c r="E263" s="5" t="s">
        <v>618</v>
      </c>
      <c r="F263" s="6">
        <v>24920</v>
      </c>
      <c r="G263" s="7">
        <v>226.77</v>
      </c>
      <c r="H263" s="8">
        <v>19</v>
      </c>
      <c r="I263" s="8">
        <v>10</v>
      </c>
      <c r="J263" s="16" t="str">
        <f t="shared" si="4"/>
        <v>B, 20-26</v>
      </c>
    </row>
    <row r="264" spans="1:10">
      <c r="A264" s="4" t="s">
        <v>191</v>
      </c>
      <c r="B264" s="5" t="s">
        <v>599</v>
      </c>
      <c r="C264" s="5" t="s">
        <v>633</v>
      </c>
      <c r="D264" s="5" t="s">
        <v>613</v>
      </c>
      <c r="E264" s="5" t="s">
        <v>618</v>
      </c>
      <c r="F264" s="6">
        <v>24900</v>
      </c>
      <c r="G264" s="7">
        <v>226.59</v>
      </c>
      <c r="H264" s="8">
        <v>23</v>
      </c>
      <c r="I264" s="8">
        <v>8</v>
      </c>
      <c r="J264" s="16" t="str">
        <f t="shared" si="4"/>
        <v>B, 20-26</v>
      </c>
    </row>
    <row r="265" spans="1:10">
      <c r="A265" s="4" t="s">
        <v>260</v>
      </c>
      <c r="B265" s="5" t="s">
        <v>598</v>
      </c>
      <c r="C265" s="5" t="s">
        <v>633</v>
      </c>
      <c r="D265" s="5" t="s">
        <v>613</v>
      </c>
      <c r="E265" s="5" t="s">
        <v>619</v>
      </c>
      <c r="F265" s="6">
        <v>24900</v>
      </c>
      <c r="G265" s="7">
        <v>226.59</v>
      </c>
      <c r="H265" s="8">
        <v>7</v>
      </c>
      <c r="I265" s="8">
        <v>9</v>
      </c>
      <c r="J265" s="16" t="str">
        <f t="shared" si="4"/>
        <v>B, 20-26</v>
      </c>
    </row>
    <row r="266" spans="1:10">
      <c r="A266" s="4" t="s">
        <v>558</v>
      </c>
      <c r="B266" s="5" t="s">
        <v>602</v>
      </c>
      <c r="C266" s="5" t="s">
        <v>614</v>
      </c>
      <c r="D266" s="5" t="s">
        <v>613</v>
      </c>
      <c r="E266" s="5" t="s">
        <v>619</v>
      </c>
      <c r="F266" s="6">
        <v>24900</v>
      </c>
      <c r="G266" s="7">
        <v>148.65</v>
      </c>
      <c r="H266" s="8">
        <v>26</v>
      </c>
      <c r="I266" s="8">
        <v>10</v>
      </c>
      <c r="J266" s="16" t="str">
        <f t="shared" si="4"/>
        <v>B, 20-26</v>
      </c>
    </row>
    <row r="267" spans="1:10">
      <c r="A267" s="4" t="s">
        <v>500</v>
      </c>
      <c r="B267" s="5" t="s">
        <v>597</v>
      </c>
      <c r="C267" s="5" t="s">
        <v>613</v>
      </c>
      <c r="D267" s="5" t="s">
        <v>633</v>
      </c>
      <c r="E267" s="5" t="s">
        <v>619</v>
      </c>
      <c r="F267" s="6">
        <v>24900</v>
      </c>
      <c r="G267" s="7">
        <v>124.5</v>
      </c>
      <c r="H267" s="8">
        <v>17</v>
      </c>
      <c r="I267" s="8">
        <v>10</v>
      </c>
      <c r="J267" s="16" t="str">
        <f t="shared" si="4"/>
        <v>B, 20-26</v>
      </c>
    </row>
    <row r="268" spans="1:10">
      <c r="A268" s="4" t="s">
        <v>526</v>
      </c>
      <c r="B268" s="5" t="s">
        <v>597</v>
      </c>
      <c r="C268" s="5" t="s">
        <v>613</v>
      </c>
      <c r="D268" s="5" t="s">
        <v>633</v>
      </c>
      <c r="E268" s="5" t="s">
        <v>619</v>
      </c>
      <c r="F268" s="6">
        <v>24900</v>
      </c>
      <c r="G268" s="7">
        <v>124.5</v>
      </c>
      <c r="H268" s="8">
        <v>19</v>
      </c>
      <c r="I268" s="8">
        <v>10</v>
      </c>
      <c r="J268" s="16" t="str">
        <f t="shared" si="4"/>
        <v>B, 20-26</v>
      </c>
    </row>
    <row r="269" spans="1:10">
      <c r="A269" s="4" t="s">
        <v>212</v>
      </c>
      <c r="B269" s="5" t="s">
        <v>599</v>
      </c>
      <c r="C269" s="5" t="s">
        <v>633</v>
      </c>
      <c r="D269" s="5" t="s">
        <v>613</v>
      </c>
      <c r="E269" s="5" t="s">
        <v>619</v>
      </c>
      <c r="F269" s="6">
        <v>24880</v>
      </c>
      <c r="G269" s="7">
        <v>226.41</v>
      </c>
      <c r="H269" s="8">
        <v>25</v>
      </c>
      <c r="I269" s="8">
        <v>8</v>
      </c>
      <c r="J269" s="16" t="str">
        <f t="shared" si="4"/>
        <v>B, 20-26</v>
      </c>
    </row>
    <row r="270" spans="1:10">
      <c r="A270" s="4" t="s">
        <v>131</v>
      </c>
      <c r="B270" s="5" t="s">
        <v>604</v>
      </c>
      <c r="C270" s="5" t="s">
        <v>633</v>
      </c>
      <c r="D270" s="5" t="s">
        <v>613</v>
      </c>
      <c r="E270" s="5" t="s">
        <v>618</v>
      </c>
      <c r="F270" s="6">
        <v>24860</v>
      </c>
      <c r="G270" s="7">
        <v>226.23</v>
      </c>
      <c r="H270" s="8">
        <v>18</v>
      </c>
      <c r="I270" s="8">
        <v>7</v>
      </c>
      <c r="J270" s="16" t="str">
        <f t="shared" si="4"/>
        <v>B, 20-26</v>
      </c>
    </row>
    <row r="271" spans="1:10">
      <c r="A271" s="4" t="s">
        <v>159</v>
      </c>
      <c r="B271" s="5" t="s">
        <v>600</v>
      </c>
      <c r="C271" s="5" t="s">
        <v>633</v>
      </c>
      <c r="D271" s="5" t="s">
        <v>613</v>
      </c>
      <c r="E271" s="5" t="s">
        <v>618</v>
      </c>
      <c r="F271" s="6">
        <v>24860</v>
      </c>
      <c r="G271" s="7">
        <v>226.23</v>
      </c>
      <c r="H271" s="8">
        <v>4</v>
      </c>
      <c r="I271" s="8">
        <v>9</v>
      </c>
      <c r="J271" s="16" t="str">
        <f t="shared" si="4"/>
        <v>B, 20-26</v>
      </c>
    </row>
    <row r="272" spans="1:10">
      <c r="A272" s="4" t="s">
        <v>381</v>
      </c>
      <c r="B272" s="5" t="s">
        <v>602</v>
      </c>
      <c r="C272" s="5" t="s">
        <v>614</v>
      </c>
      <c r="D272" s="5" t="s">
        <v>613</v>
      </c>
      <c r="E272" s="5" t="s">
        <v>619</v>
      </c>
      <c r="F272" s="6">
        <v>24860</v>
      </c>
      <c r="G272" s="7">
        <v>148.41</v>
      </c>
      <c r="H272" s="8">
        <v>27</v>
      </c>
      <c r="I272" s="8">
        <v>9</v>
      </c>
      <c r="J272" s="16" t="str">
        <f t="shared" si="4"/>
        <v>B, 20-26</v>
      </c>
    </row>
    <row r="273" spans="1:10">
      <c r="A273" s="4" t="s">
        <v>7</v>
      </c>
      <c r="B273" s="5" t="s">
        <v>598</v>
      </c>
      <c r="C273" s="5" t="s">
        <v>633</v>
      </c>
      <c r="D273" s="5" t="s">
        <v>613</v>
      </c>
      <c r="E273" s="5" t="s">
        <v>618</v>
      </c>
      <c r="F273" s="6">
        <v>24840</v>
      </c>
      <c r="G273" s="7">
        <v>226.04</v>
      </c>
      <c r="H273" s="8">
        <v>3</v>
      </c>
      <c r="I273" s="8">
        <v>7</v>
      </c>
      <c r="J273" s="16" t="str">
        <f t="shared" si="4"/>
        <v>B, 20-26</v>
      </c>
    </row>
    <row r="274" spans="1:10">
      <c r="A274" s="4" t="s">
        <v>486</v>
      </c>
      <c r="B274" s="5" t="s">
        <v>598</v>
      </c>
      <c r="C274" s="5" t="s">
        <v>633</v>
      </c>
      <c r="D274" s="5" t="s">
        <v>613</v>
      </c>
      <c r="E274" s="5" t="s">
        <v>618</v>
      </c>
      <c r="F274" s="6">
        <v>24840</v>
      </c>
      <c r="G274" s="7">
        <v>226.04</v>
      </c>
      <c r="H274" s="8">
        <v>13</v>
      </c>
      <c r="I274" s="8">
        <v>10</v>
      </c>
      <c r="J274" s="16" t="str">
        <f t="shared" si="4"/>
        <v>B, 20-26</v>
      </c>
    </row>
    <row r="275" spans="1:10">
      <c r="A275" s="4" t="s">
        <v>66</v>
      </c>
      <c r="B275" s="5" t="s">
        <v>598</v>
      </c>
      <c r="C275" s="5" t="s">
        <v>633</v>
      </c>
      <c r="D275" s="5" t="s">
        <v>613</v>
      </c>
      <c r="E275" s="5" t="s">
        <v>618</v>
      </c>
      <c r="F275" s="6">
        <v>24820</v>
      </c>
      <c r="G275" s="7">
        <v>225.86</v>
      </c>
      <c r="H275" s="8">
        <v>10</v>
      </c>
      <c r="I275" s="8">
        <v>7</v>
      </c>
      <c r="J275" s="16" t="str">
        <f t="shared" si="4"/>
        <v>B, 20-26</v>
      </c>
    </row>
    <row r="276" spans="1:10">
      <c r="A276" s="4" t="s">
        <v>116</v>
      </c>
      <c r="B276" s="5" t="s">
        <v>598</v>
      </c>
      <c r="C276" s="5" t="s">
        <v>633</v>
      </c>
      <c r="D276" s="5" t="s">
        <v>613</v>
      </c>
      <c r="E276" s="5" t="s">
        <v>618</v>
      </c>
      <c r="F276" s="6">
        <v>24820</v>
      </c>
      <c r="G276" s="7">
        <v>225.86</v>
      </c>
      <c r="H276" s="8">
        <v>17</v>
      </c>
      <c r="I276" s="8">
        <v>7</v>
      </c>
      <c r="J276" s="16" t="str">
        <f t="shared" si="4"/>
        <v>B, 20-26</v>
      </c>
    </row>
    <row r="277" spans="1:10">
      <c r="A277" s="4" t="s">
        <v>190</v>
      </c>
      <c r="B277" s="5" t="s">
        <v>600</v>
      </c>
      <c r="C277" s="5" t="s">
        <v>633</v>
      </c>
      <c r="D277" s="5" t="s">
        <v>613</v>
      </c>
      <c r="E277" s="5" t="s">
        <v>618</v>
      </c>
      <c r="F277" s="6">
        <v>24820</v>
      </c>
      <c r="G277" s="7">
        <v>225.86</v>
      </c>
      <c r="H277" s="8">
        <v>23</v>
      </c>
      <c r="I277" s="8">
        <v>8</v>
      </c>
      <c r="J277" s="16" t="str">
        <f t="shared" si="4"/>
        <v>B, 20-26</v>
      </c>
    </row>
    <row r="278" spans="1:10">
      <c r="A278" s="4" t="s">
        <v>376</v>
      </c>
      <c r="B278" s="5" t="s">
        <v>598</v>
      </c>
      <c r="C278" s="5" t="s">
        <v>633</v>
      </c>
      <c r="D278" s="5" t="s">
        <v>613</v>
      </c>
      <c r="E278" s="5" t="s">
        <v>618</v>
      </c>
      <c r="F278" s="6">
        <v>24820</v>
      </c>
      <c r="G278" s="7">
        <v>225.86</v>
      </c>
      <c r="H278" s="8">
        <v>26</v>
      </c>
      <c r="I278" s="8">
        <v>9</v>
      </c>
      <c r="J278" s="16" t="str">
        <f t="shared" si="4"/>
        <v>B, 20-26</v>
      </c>
    </row>
    <row r="279" spans="1:10">
      <c r="A279" s="4" t="s">
        <v>512</v>
      </c>
      <c r="B279" s="5" t="s">
        <v>602</v>
      </c>
      <c r="C279" s="5" t="s">
        <v>614</v>
      </c>
      <c r="D279" s="5" t="s">
        <v>613</v>
      </c>
      <c r="E279" s="5" t="s">
        <v>619</v>
      </c>
      <c r="F279" s="6">
        <v>24820</v>
      </c>
      <c r="G279" s="7">
        <v>148.18</v>
      </c>
      <c r="H279" s="8">
        <v>18</v>
      </c>
      <c r="I279" s="8">
        <v>10</v>
      </c>
      <c r="J279" s="16" t="str">
        <f t="shared" si="4"/>
        <v>B, 20-26</v>
      </c>
    </row>
    <row r="280" spans="1:10">
      <c r="A280" s="4" t="s">
        <v>151</v>
      </c>
      <c r="B280" s="5" t="s">
        <v>597</v>
      </c>
      <c r="C280" s="5" t="s">
        <v>613</v>
      </c>
      <c r="D280" s="5" t="s">
        <v>633</v>
      </c>
      <c r="E280" s="5" t="s">
        <v>619</v>
      </c>
      <c r="F280" s="6">
        <v>24820</v>
      </c>
      <c r="G280" s="7">
        <v>124.1</v>
      </c>
      <c r="H280" s="8">
        <v>21</v>
      </c>
      <c r="I280" s="8">
        <v>7</v>
      </c>
      <c r="J280" s="16" t="str">
        <f t="shared" si="4"/>
        <v>B, 20-26</v>
      </c>
    </row>
    <row r="281" spans="1:10">
      <c r="A281" s="4" t="s">
        <v>236</v>
      </c>
      <c r="B281" s="5" t="s">
        <v>600</v>
      </c>
      <c r="C281" s="5" t="s">
        <v>633</v>
      </c>
      <c r="D281" s="5" t="s">
        <v>613</v>
      </c>
      <c r="E281" s="5" t="s">
        <v>618</v>
      </c>
      <c r="F281" s="6">
        <v>24800</v>
      </c>
      <c r="G281" s="7">
        <v>225.68</v>
      </c>
      <c r="H281" s="8">
        <v>4</v>
      </c>
      <c r="I281" s="8">
        <v>9</v>
      </c>
      <c r="J281" s="16" t="str">
        <f t="shared" si="4"/>
        <v>B, 20-26</v>
      </c>
    </row>
    <row r="282" spans="1:10">
      <c r="A282" s="4" t="s">
        <v>178</v>
      </c>
      <c r="B282" s="5" t="s">
        <v>600</v>
      </c>
      <c r="C282" s="5" t="s">
        <v>633</v>
      </c>
      <c r="D282" s="5" t="s">
        <v>613</v>
      </c>
      <c r="E282" s="5" t="s">
        <v>618</v>
      </c>
      <c r="F282" s="6">
        <v>24782</v>
      </c>
      <c r="G282" s="7">
        <v>225.52</v>
      </c>
      <c r="H282" s="8">
        <v>21</v>
      </c>
      <c r="I282" s="8">
        <v>8</v>
      </c>
      <c r="J282" s="16" t="str">
        <f t="shared" si="4"/>
        <v>B, 20-26</v>
      </c>
    </row>
    <row r="283" spans="1:10">
      <c r="A283" s="4" t="s">
        <v>374</v>
      </c>
      <c r="B283" s="5" t="s">
        <v>602</v>
      </c>
      <c r="C283" s="5" t="s">
        <v>614</v>
      </c>
      <c r="D283" s="5" t="s">
        <v>613</v>
      </c>
      <c r="E283" s="5" t="s">
        <v>619</v>
      </c>
      <c r="F283" s="6">
        <v>24780</v>
      </c>
      <c r="G283" s="7">
        <v>147.94</v>
      </c>
      <c r="H283" s="8">
        <v>26</v>
      </c>
      <c r="I283" s="8">
        <v>9</v>
      </c>
      <c r="J283" s="16" t="str">
        <f t="shared" si="4"/>
        <v>B, 20-26</v>
      </c>
    </row>
    <row r="284" spans="1:10">
      <c r="A284" s="4" t="s">
        <v>527</v>
      </c>
      <c r="B284" s="5" t="s">
        <v>597</v>
      </c>
      <c r="C284" s="5" t="s">
        <v>613</v>
      </c>
      <c r="D284" s="5" t="s">
        <v>633</v>
      </c>
      <c r="E284" s="5" t="s">
        <v>619</v>
      </c>
      <c r="F284" s="6">
        <v>24777</v>
      </c>
      <c r="G284" s="7">
        <v>123.89</v>
      </c>
      <c r="H284" s="8">
        <v>19</v>
      </c>
      <c r="I284" s="8">
        <v>10</v>
      </c>
      <c r="J284" s="16" t="str">
        <f t="shared" si="4"/>
        <v>B, 20-26</v>
      </c>
    </row>
    <row r="285" spans="1:10">
      <c r="A285" s="4" t="s">
        <v>385</v>
      </c>
      <c r="B285" s="5" t="s">
        <v>598</v>
      </c>
      <c r="C285" s="5" t="s">
        <v>633</v>
      </c>
      <c r="D285" s="5" t="s">
        <v>613</v>
      </c>
      <c r="E285" s="5" t="s">
        <v>618</v>
      </c>
      <c r="F285" s="6">
        <v>24769</v>
      </c>
      <c r="G285" s="7">
        <v>225.4</v>
      </c>
      <c r="H285" s="8">
        <v>27</v>
      </c>
      <c r="I285" s="8">
        <v>9</v>
      </c>
      <c r="J285" s="16" t="str">
        <f t="shared" si="4"/>
        <v>B, 20-26</v>
      </c>
    </row>
    <row r="286" spans="1:10">
      <c r="A286" s="4" t="s">
        <v>397</v>
      </c>
      <c r="B286" s="5" t="s">
        <v>604</v>
      </c>
      <c r="C286" s="5" t="s">
        <v>633</v>
      </c>
      <c r="D286" s="5" t="s">
        <v>613</v>
      </c>
      <c r="E286" s="5" t="s">
        <v>618</v>
      </c>
      <c r="F286" s="6">
        <v>24760</v>
      </c>
      <c r="G286" s="7">
        <v>225.32</v>
      </c>
      <c r="H286" s="8">
        <v>29</v>
      </c>
      <c r="I286" s="8">
        <v>9</v>
      </c>
      <c r="J286" s="16" t="str">
        <f t="shared" si="4"/>
        <v>B, 20-26</v>
      </c>
    </row>
    <row r="287" spans="1:10">
      <c r="A287" s="4" t="s">
        <v>407</v>
      </c>
      <c r="B287" s="5" t="s">
        <v>598</v>
      </c>
      <c r="C287" s="5" t="s">
        <v>633</v>
      </c>
      <c r="D287" s="5" t="s">
        <v>613</v>
      </c>
      <c r="E287" s="5" t="s">
        <v>618</v>
      </c>
      <c r="F287" s="6">
        <v>24760</v>
      </c>
      <c r="G287" s="7">
        <v>225.32</v>
      </c>
      <c r="H287" s="8">
        <v>3</v>
      </c>
      <c r="I287" s="8">
        <v>10</v>
      </c>
      <c r="J287" s="16" t="str">
        <f t="shared" si="4"/>
        <v>B, 20-26</v>
      </c>
    </row>
    <row r="288" spans="1:10">
      <c r="A288" s="4" t="s">
        <v>557</v>
      </c>
      <c r="B288" s="5" t="s">
        <v>600</v>
      </c>
      <c r="C288" s="5" t="s">
        <v>633</v>
      </c>
      <c r="D288" s="5" t="s">
        <v>613</v>
      </c>
      <c r="E288" s="5" t="s">
        <v>618</v>
      </c>
      <c r="F288" s="6">
        <v>24760</v>
      </c>
      <c r="G288" s="7">
        <v>225.32</v>
      </c>
      <c r="H288" s="8">
        <v>26</v>
      </c>
      <c r="I288" s="8">
        <v>10</v>
      </c>
      <c r="J288" s="16" t="str">
        <f t="shared" si="4"/>
        <v>B, 20-26</v>
      </c>
    </row>
    <row r="289" spans="1:10">
      <c r="A289" s="4" t="s">
        <v>371</v>
      </c>
      <c r="B289" s="5" t="s">
        <v>602</v>
      </c>
      <c r="C289" s="5" t="s">
        <v>614</v>
      </c>
      <c r="D289" s="5" t="s">
        <v>613</v>
      </c>
      <c r="E289" s="5" t="s">
        <v>619</v>
      </c>
      <c r="F289" s="6">
        <v>24750</v>
      </c>
      <c r="G289" s="7">
        <v>147.76</v>
      </c>
      <c r="H289" s="8">
        <v>26</v>
      </c>
      <c r="I289" s="8">
        <v>9</v>
      </c>
      <c r="J289" s="16" t="str">
        <f t="shared" si="4"/>
        <v>B, 20-26</v>
      </c>
    </row>
    <row r="290" spans="1:10">
      <c r="A290" s="4" t="s">
        <v>396</v>
      </c>
      <c r="B290" s="5" t="s">
        <v>599</v>
      </c>
      <c r="C290" s="5" t="s">
        <v>633</v>
      </c>
      <c r="D290" s="5" t="s">
        <v>613</v>
      </c>
      <c r="E290" s="5" t="s">
        <v>618</v>
      </c>
      <c r="F290" s="6">
        <v>24740</v>
      </c>
      <c r="G290" s="7">
        <v>225.13</v>
      </c>
      <c r="H290" s="8">
        <v>29</v>
      </c>
      <c r="I290" s="8">
        <v>9</v>
      </c>
      <c r="J290" s="16" t="str">
        <f t="shared" si="4"/>
        <v>B, 20-26</v>
      </c>
    </row>
    <row r="291" spans="1:10">
      <c r="A291" s="4" t="s">
        <v>506</v>
      </c>
      <c r="B291" s="5" t="s">
        <v>604</v>
      </c>
      <c r="C291" s="5" t="s">
        <v>633</v>
      </c>
      <c r="D291" s="5" t="s">
        <v>613</v>
      </c>
      <c r="E291" s="5" t="s">
        <v>618</v>
      </c>
      <c r="F291" s="6">
        <v>24740</v>
      </c>
      <c r="G291" s="7">
        <v>225.13</v>
      </c>
      <c r="H291" s="8">
        <v>17</v>
      </c>
      <c r="I291" s="8">
        <v>10</v>
      </c>
      <c r="J291" s="16" t="str">
        <f t="shared" si="4"/>
        <v>B, 20-26</v>
      </c>
    </row>
    <row r="292" spans="1:10">
      <c r="A292" s="4" t="s">
        <v>610</v>
      </c>
      <c r="B292" s="5" t="s">
        <v>603</v>
      </c>
      <c r="C292" s="5" t="s">
        <v>633</v>
      </c>
      <c r="D292" s="5" t="s">
        <v>613</v>
      </c>
      <c r="E292" s="5" t="s">
        <v>619</v>
      </c>
      <c r="F292" s="6">
        <v>24740</v>
      </c>
      <c r="G292" s="7">
        <v>225.13</v>
      </c>
      <c r="H292" s="8">
        <v>31</v>
      </c>
      <c r="I292" s="8">
        <v>10</v>
      </c>
      <c r="J292" s="16" t="str">
        <f t="shared" si="4"/>
        <v>B, 20-26</v>
      </c>
    </row>
    <row r="293" spans="1:10">
      <c r="A293" s="4" t="s">
        <v>104</v>
      </c>
      <c r="B293" s="5" t="s">
        <v>598</v>
      </c>
      <c r="C293" s="5" t="s">
        <v>633</v>
      </c>
      <c r="D293" s="5" t="s">
        <v>613</v>
      </c>
      <c r="E293" s="5" t="s">
        <v>619</v>
      </c>
      <c r="F293" s="6">
        <v>24720</v>
      </c>
      <c r="G293" s="7">
        <v>224.95</v>
      </c>
      <c r="H293" s="8">
        <v>14</v>
      </c>
      <c r="I293" s="8">
        <v>7</v>
      </c>
      <c r="J293" s="16" t="str">
        <f t="shared" si="4"/>
        <v>B, 20-26</v>
      </c>
    </row>
    <row r="294" spans="1:10">
      <c r="A294" s="4" t="s">
        <v>576</v>
      </c>
      <c r="B294" s="5" t="s">
        <v>600</v>
      </c>
      <c r="C294" s="5" t="s">
        <v>633</v>
      </c>
      <c r="D294" s="5" t="s">
        <v>613</v>
      </c>
      <c r="E294" s="5" t="s">
        <v>618</v>
      </c>
      <c r="F294" s="6">
        <v>24700</v>
      </c>
      <c r="G294" s="7">
        <v>224.77</v>
      </c>
      <c r="H294" s="8">
        <v>27</v>
      </c>
      <c r="I294" s="8">
        <v>10</v>
      </c>
      <c r="J294" s="16" t="str">
        <f t="shared" si="4"/>
        <v>B, 20-26</v>
      </c>
    </row>
    <row r="295" spans="1:10">
      <c r="A295" s="4" t="s">
        <v>46</v>
      </c>
      <c r="B295" s="5" t="s">
        <v>602</v>
      </c>
      <c r="C295" s="5" t="s">
        <v>614</v>
      </c>
      <c r="D295" s="5" t="s">
        <v>613</v>
      </c>
      <c r="E295" s="5" t="s">
        <v>619</v>
      </c>
      <c r="F295" s="6">
        <v>24700</v>
      </c>
      <c r="G295" s="7">
        <v>147.46</v>
      </c>
      <c r="H295" s="8">
        <v>6</v>
      </c>
      <c r="I295" s="8">
        <v>7</v>
      </c>
      <c r="J295" s="16" t="str">
        <f t="shared" si="4"/>
        <v>B, 20-26</v>
      </c>
    </row>
    <row r="296" spans="1:10">
      <c r="A296" s="4" t="s">
        <v>193</v>
      </c>
      <c r="B296" s="5" t="s">
        <v>598</v>
      </c>
      <c r="C296" s="5" t="s">
        <v>633</v>
      </c>
      <c r="D296" s="5" t="s">
        <v>613</v>
      </c>
      <c r="E296" s="5" t="s">
        <v>618</v>
      </c>
      <c r="F296" s="6">
        <v>24680</v>
      </c>
      <c r="G296" s="7">
        <v>224.59</v>
      </c>
      <c r="H296" s="8">
        <v>24</v>
      </c>
      <c r="I296" s="8">
        <v>8</v>
      </c>
      <c r="J296" s="16" t="str">
        <f t="shared" si="4"/>
        <v>B, 20-26</v>
      </c>
    </row>
    <row r="297" spans="1:10">
      <c r="A297" s="4" t="s">
        <v>205</v>
      </c>
      <c r="B297" s="5" t="s">
        <v>600</v>
      </c>
      <c r="C297" s="5" t="s">
        <v>613</v>
      </c>
      <c r="D297" s="5" t="s">
        <v>633</v>
      </c>
      <c r="E297" s="5" t="s">
        <v>619</v>
      </c>
      <c r="F297" s="6">
        <v>24680</v>
      </c>
      <c r="G297" s="7">
        <v>224.59</v>
      </c>
      <c r="H297" s="8">
        <v>24</v>
      </c>
      <c r="I297" s="8">
        <v>8</v>
      </c>
      <c r="J297" s="16" t="str">
        <f t="shared" si="4"/>
        <v>B, 20-26</v>
      </c>
    </row>
    <row r="298" spans="1:10">
      <c r="A298" s="4" t="s">
        <v>71</v>
      </c>
      <c r="B298" s="5" t="s">
        <v>602</v>
      </c>
      <c r="C298" s="5" t="s">
        <v>614</v>
      </c>
      <c r="D298" s="5" t="s">
        <v>613</v>
      </c>
      <c r="E298" s="5" t="s">
        <v>619</v>
      </c>
      <c r="F298" s="6">
        <v>24680</v>
      </c>
      <c r="G298" s="7">
        <v>147.34</v>
      </c>
      <c r="H298" s="8">
        <v>10</v>
      </c>
      <c r="I298" s="8">
        <v>7</v>
      </c>
      <c r="J298" s="16" t="str">
        <f t="shared" si="4"/>
        <v>B, 20-26</v>
      </c>
    </row>
    <row r="299" spans="1:10">
      <c r="A299" s="4" t="s">
        <v>109</v>
      </c>
      <c r="B299" s="5" t="s">
        <v>598</v>
      </c>
      <c r="C299" s="5" t="s">
        <v>633</v>
      </c>
      <c r="D299" s="5" t="s">
        <v>613</v>
      </c>
      <c r="E299" s="5" t="s">
        <v>618</v>
      </c>
      <c r="F299" s="6">
        <v>24640</v>
      </c>
      <c r="G299" s="7">
        <v>224.22</v>
      </c>
      <c r="H299" s="8">
        <v>14</v>
      </c>
      <c r="I299" s="8">
        <v>7</v>
      </c>
      <c r="J299" s="16" t="str">
        <f t="shared" si="4"/>
        <v>B, 20-26</v>
      </c>
    </row>
    <row r="300" spans="1:10">
      <c r="A300" s="4" t="s">
        <v>434</v>
      </c>
      <c r="B300" s="5" t="s">
        <v>599</v>
      </c>
      <c r="C300" s="5" t="s">
        <v>633</v>
      </c>
      <c r="D300" s="5" t="s">
        <v>613</v>
      </c>
      <c r="E300" s="5" t="s">
        <v>618</v>
      </c>
      <c r="F300" s="6">
        <v>24640</v>
      </c>
      <c r="G300" s="7">
        <v>224.22</v>
      </c>
      <c r="H300" s="8">
        <v>6</v>
      </c>
      <c r="I300" s="8">
        <v>10</v>
      </c>
      <c r="J300" s="16" t="str">
        <f t="shared" si="4"/>
        <v>B, 20-26</v>
      </c>
    </row>
    <row r="301" spans="1:10">
      <c r="A301" s="4" t="s">
        <v>327</v>
      </c>
      <c r="B301" s="5" t="s">
        <v>598</v>
      </c>
      <c r="C301" s="5" t="s">
        <v>633</v>
      </c>
      <c r="D301" s="5" t="s">
        <v>613</v>
      </c>
      <c r="E301" s="5" t="s">
        <v>619</v>
      </c>
      <c r="F301" s="6">
        <v>24640</v>
      </c>
      <c r="G301" s="7">
        <v>224.22</v>
      </c>
      <c r="H301" s="8">
        <v>18</v>
      </c>
      <c r="I301" s="8">
        <v>9</v>
      </c>
      <c r="J301" s="16" t="str">
        <f t="shared" si="4"/>
        <v>B, 20-26</v>
      </c>
    </row>
    <row r="302" spans="1:10">
      <c r="A302" s="4" t="s">
        <v>324</v>
      </c>
      <c r="B302" s="5" t="s">
        <v>602</v>
      </c>
      <c r="C302" s="5" t="s">
        <v>614</v>
      </c>
      <c r="D302" s="5" t="s">
        <v>613</v>
      </c>
      <c r="E302" s="5" t="s">
        <v>619</v>
      </c>
      <c r="F302" s="6">
        <v>24640</v>
      </c>
      <c r="G302" s="7">
        <v>147.1</v>
      </c>
      <c r="H302" s="8">
        <v>18</v>
      </c>
      <c r="I302" s="8">
        <v>9</v>
      </c>
      <c r="J302" s="16" t="str">
        <f t="shared" si="4"/>
        <v>B, 20-26</v>
      </c>
    </row>
    <row r="303" spans="1:10">
      <c r="A303" s="4" t="s">
        <v>267</v>
      </c>
      <c r="B303" s="5" t="s">
        <v>598</v>
      </c>
      <c r="C303" s="5" t="s">
        <v>633</v>
      </c>
      <c r="D303" s="5" t="s">
        <v>613</v>
      </c>
      <c r="E303" s="5" t="s">
        <v>619</v>
      </c>
      <c r="F303" s="6">
        <v>24630</v>
      </c>
      <c r="G303" s="7">
        <v>224.13</v>
      </c>
      <c r="H303" s="8">
        <v>8</v>
      </c>
      <c r="I303" s="8">
        <v>9</v>
      </c>
      <c r="J303" s="16" t="str">
        <f t="shared" si="4"/>
        <v>B, 20-26</v>
      </c>
    </row>
    <row r="304" spans="1:10">
      <c r="A304" s="4" t="s">
        <v>412</v>
      </c>
      <c r="B304" s="5" t="s">
        <v>599</v>
      </c>
      <c r="C304" s="5" t="s">
        <v>633</v>
      </c>
      <c r="D304" s="5" t="s">
        <v>613</v>
      </c>
      <c r="E304" s="5" t="s">
        <v>618</v>
      </c>
      <c r="F304" s="6">
        <v>24620</v>
      </c>
      <c r="G304" s="7">
        <v>224.04</v>
      </c>
      <c r="H304" s="8">
        <v>3</v>
      </c>
      <c r="I304" s="8">
        <v>10</v>
      </c>
      <c r="J304" s="16" t="str">
        <f t="shared" si="4"/>
        <v>B, 20-26</v>
      </c>
    </row>
    <row r="305" spans="1:10">
      <c r="A305" s="4" t="s">
        <v>311</v>
      </c>
      <c r="B305" s="5" t="s">
        <v>602</v>
      </c>
      <c r="C305" s="5" t="s">
        <v>614</v>
      </c>
      <c r="D305" s="5" t="s">
        <v>613</v>
      </c>
      <c r="E305" s="5" t="s">
        <v>619</v>
      </c>
      <c r="F305" s="6">
        <v>24620</v>
      </c>
      <c r="G305" s="7">
        <v>146.97999999999999</v>
      </c>
      <c r="H305" s="8">
        <v>15</v>
      </c>
      <c r="I305" s="8">
        <v>9</v>
      </c>
      <c r="J305" s="16" t="str">
        <f t="shared" si="4"/>
        <v>B, 20-26</v>
      </c>
    </row>
    <row r="306" spans="1:10">
      <c r="A306" s="4" t="s">
        <v>278</v>
      </c>
      <c r="B306" s="5" t="s">
        <v>604</v>
      </c>
      <c r="C306" s="5" t="s">
        <v>633</v>
      </c>
      <c r="D306" s="5" t="s">
        <v>613</v>
      </c>
      <c r="E306" s="5" t="s">
        <v>618</v>
      </c>
      <c r="F306" s="6">
        <v>24600</v>
      </c>
      <c r="G306" s="7">
        <v>223.86</v>
      </c>
      <c r="H306" s="8">
        <v>11</v>
      </c>
      <c r="I306" s="8">
        <v>9</v>
      </c>
      <c r="J306" s="16" t="str">
        <f t="shared" si="4"/>
        <v>B, 20-26</v>
      </c>
    </row>
    <row r="307" spans="1:10">
      <c r="A307" s="4" t="s">
        <v>171</v>
      </c>
      <c r="B307" s="5" t="s">
        <v>600</v>
      </c>
      <c r="C307" s="5" t="s">
        <v>633</v>
      </c>
      <c r="D307" s="5" t="s">
        <v>613</v>
      </c>
      <c r="E307" s="5" t="s">
        <v>618</v>
      </c>
      <c r="F307" s="6">
        <v>24585</v>
      </c>
      <c r="G307" s="7">
        <v>223.72</v>
      </c>
      <c r="H307" s="8">
        <v>27</v>
      </c>
      <c r="I307" s="8">
        <v>7</v>
      </c>
      <c r="J307" s="16" t="str">
        <f t="shared" si="4"/>
        <v>B, 20-26</v>
      </c>
    </row>
    <row r="308" spans="1:10">
      <c r="A308" s="4" t="s">
        <v>501</v>
      </c>
      <c r="B308" s="5" t="s">
        <v>607</v>
      </c>
      <c r="C308" s="5" t="s">
        <v>614</v>
      </c>
      <c r="D308" s="5" t="s">
        <v>613</v>
      </c>
      <c r="E308" s="5" t="s">
        <v>619</v>
      </c>
      <c r="F308" s="6">
        <v>24580</v>
      </c>
      <c r="G308" s="7">
        <v>146.74</v>
      </c>
      <c r="H308" s="8">
        <v>17</v>
      </c>
      <c r="I308" s="8">
        <v>10</v>
      </c>
      <c r="J308" s="16" t="str">
        <f t="shared" si="4"/>
        <v>B, 20-26</v>
      </c>
    </row>
    <row r="309" spans="1:10">
      <c r="A309" s="4" t="s">
        <v>409</v>
      </c>
      <c r="B309" s="5" t="s">
        <v>598</v>
      </c>
      <c r="C309" s="5" t="s">
        <v>633</v>
      </c>
      <c r="D309" s="5" t="s">
        <v>613</v>
      </c>
      <c r="E309" s="5" t="s">
        <v>618</v>
      </c>
      <c r="F309" s="6">
        <v>24560</v>
      </c>
      <c r="G309" s="7">
        <v>223.5</v>
      </c>
      <c r="H309" s="8">
        <v>3</v>
      </c>
      <c r="I309" s="8">
        <v>10</v>
      </c>
      <c r="J309" s="16" t="str">
        <f t="shared" si="4"/>
        <v>B, 20-26</v>
      </c>
    </row>
    <row r="310" spans="1:10">
      <c r="A310" s="4" t="s">
        <v>332</v>
      </c>
      <c r="B310" s="5" t="s">
        <v>597</v>
      </c>
      <c r="C310" s="5" t="s">
        <v>613</v>
      </c>
      <c r="D310" s="5" t="s">
        <v>633</v>
      </c>
      <c r="E310" s="5" t="s">
        <v>619</v>
      </c>
      <c r="F310" s="6">
        <v>24560</v>
      </c>
      <c r="G310" s="7">
        <v>122.8</v>
      </c>
      <c r="H310" s="8">
        <v>19</v>
      </c>
      <c r="I310" s="8">
        <v>9</v>
      </c>
      <c r="J310" s="16" t="str">
        <f t="shared" si="4"/>
        <v>B, 20-26</v>
      </c>
    </row>
    <row r="311" spans="1:10">
      <c r="A311" s="4" t="s">
        <v>473</v>
      </c>
      <c r="B311" s="5" t="s">
        <v>598</v>
      </c>
      <c r="C311" s="5" t="s">
        <v>633</v>
      </c>
      <c r="D311" s="5" t="s">
        <v>613</v>
      </c>
      <c r="E311" s="5" t="s">
        <v>618</v>
      </c>
      <c r="F311" s="6">
        <v>24552</v>
      </c>
      <c r="G311" s="7">
        <v>223.42</v>
      </c>
      <c r="H311" s="8">
        <v>13</v>
      </c>
      <c r="I311" s="8">
        <v>10</v>
      </c>
      <c r="J311" s="16" t="str">
        <f t="shared" si="4"/>
        <v>B, 20-26</v>
      </c>
    </row>
    <row r="312" spans="1:10">
      <c r="A312" s="4" t="s">
        <v>345</v>
      </c>
      <c r="B312" s="5" t="s">
        <v>601</v>
      </c>
      <c r="C312" s="5" t="s">
        <v>613</v>
      </c>
      <c r="D312" s="5" t="s">
        <v>614</v>
      </c>
      <c r="E312" s="5" t="s">
        <v>619</v>
      </c>
      <c r="F312" s="6">
        <v>24540</v>
      </c>
      <c r="G312" s="7">
        <v>146.5</v>
      </c>
      <c r="H312" s="8">
        <v>21</v>
      </c>
      <c r="I312" s="8">
        <v>9</v>
      </c>
      <c r="J312" s="16" t="str">
        <f t="shared" si="4"/>
        <v>B, 20-26</v>
      </c>
    </row>
    <row r="313" spans="1:10">
      <c r="A313" s="4" t="s">
        <v>44</v>
      </c>
      <c r="B313" s="5" t="s">
        <v>597</v>
      </c>
      <c r="C313" s="5" t="s">
        <v>613</v>
      </c>
      <c r="D313" s="5" t="s">
        <v>633</v>
      </c>
      <c r="E313" s="5" t="s">
        <v>619</v>
      </c>
      <c r="F313" s="6">
        <v>24540</v>
      </c>
      <c r="G313" s="7">
        <v>122.7</v>
      </c>
      <c r="H313" s="8">
        <v>6</v>
      </c>
      <c r="I313" s="8">
        <v>7</v>
      </c>
      <c r="J313" s="16" t="str">
        <f t="shared" si="4"/>
        <v>B, 20-26</v>
      </c>
    </row>
    <row r="314" spans="1:10">
      <c r="A314" s="4" t="s">
        <v>227</v>
      </c>
      <c r="B314" s="5" t="s">
        <v>597</v>
      </c>
      <c r="C314" s="5" t="s">
        <v>613</v>
      </c>
      <c r="D314" s="5" t="s">
        <v>633</v>
      </c>
      <c r="E314" s="5" t="s">
        <v>619</v>
      </c>
      <c r="F314" s="6">
        <v>24540</v>
      </c>
      <c r="G314" s="7">
        <v>122.7</v>
      </c>
      <c r="H314" s="8">
        <v>31</v>
      </c>
      <c r="I314" s="8">
        <v>8</v>
      </c>
      <c r="J314" s="16" t="str">
        <f t="shared" si="4"/>
        <v>B, 20-26</v>
      </c>
    </row>
    <row r="315" spans="1:10">
      <c r="A315" s="4" t="s">
        <v>204</v>
      </c>
      <c r="B315" s="5" t="s">
        <v>605</v>
      </c>
      <c r="C315" s="5" t="s">
        <v>613</v>
      </c>
      <c r="D315" s="5" t="s">
        <v>614</v>
      </c>
      <c r="E315" s="5" t="s">
        <v>619</v>
      </c>
      <c r="F315" s="6">
        <v>24530</v>
      </c>
      <c r="G315" s="7">
        <v>146.44</v>
      </c>
      <c r="H315" s="8">
        <v>24</v>
      </c>
      <c r="I315" s="8">
        <v>8</v>
      </c>
      <c r="J315" s="16" t="str">
        <f t="shared" si="4"/>
        <v>B, 20-26</v>
      </c>
    </row>
    <row r="316" spans="1:10">
      <c r="A316" s="4" t="s">
        <v>253</v>
      </c>
      <c r="B316" s="5" t="s">
        <v>598</v>
      </c>
      <c r="C316" s="5" t="s">
        <v>633</v>
      </c>
      <c r="D316" s="5" t="s">
        <v>613</v>
      </c>
      <c r="E316" s="5" t="s">
        <v>619</v>
      </c>
      <c r="F316" s="6">
        <v>24520</v>
      </c>
      <c r="G316" s="7">
        <v>223.13</v>
      </c>
      <c r="H316" s="8">
        <v>6</v>
      </c>
      <c r="I316" s="8">
        <v>9</v>
      </c>
      <c r="J316" s="16" t="str">
        <f t="shared" si="4"/>
        <v>B, 20-26</v>
      </c>
    </row>
    <row r="317" spans="1:10">
      <c r="A317" s="4" t="s">
        <v>410</v>
      </c>
      <c r="B317" s="5" t="s">
        <v>598</v>
      </c>
      <c r="C317" s="5" t="s">
        <v>633</v>
      </c>
      <c r="D317" s="5" t="s">
        <v>613</v>
      </c>
      <c r="E317" s="5" t="s">
        <v>618</v>
      </c>
      <c r="F317" s="6">
        <v>24500</v>
      </c>
      <c r="G317" s="7">
        <v>222.95</v>
      </c>
      <c r="H317" s="8">
        <v>3</v>
      </c>
      <c r="I317" s="8">
        <v>10</v>
      </c>
      <c r="J317" s="16" t="str">
        <f t="shared" si="4"/>
        <v>B, 20-26</v>
      </c>
    </row>
    <row r="318" spans="1:10">
      <c r="A318" s="4" t="s">
        <v>91</v>
      </c>
      <c r="B318" s="5" t="s">
        <v>599</v>
      </c>
      <c r="C318" s="5" t="s">
        <v>633</v>
      </c>
      <c r="D318" s="5" t="s">
        <v>613</v>
      </c>
      <c r="E318" s="5" t="s">
        <v>619</v>
      </c>
      <c r="F318" s="6">
        <v>24488</v>
      </c>
      <c r="G318" s="7">
        <v>222.84</v>
      </c>
      <c r="H318" s="8">
        <v>13</v>
      </c>
      <c r="I318" s="8">
        <v>7</v>
      </c>
      <c r="J318" s="16" t="str">
        <f t="shared" si="4"/>
        <v>B, 20-26</v>
      </c>
    </row>
    <row r="319" spans="1:10">
      <c r="A319" s="4" t="s">
        <v>139</v>
      </c>
      <c r="B319" s="5" t="s">
        <v>600</v>
      </c>
      <c r="C319" s="5" t="s">
        <v>633</v>
      </c>
      <c r="D319" s="5" t="s">
        <v>613</v>
      </c>
      <c r="E319" s="5" t="s">
        <v>618</v>
      </c>
      <c r="F319" s="6">
        <v>24480</v>
      </c>
      <c r="G319" s="7">
        <v>222.77</v>
      </c>
      <c r="H319" s="8">
        <v>20</v>
      </c>
      <c r="I319" s="8">
        <v>7</v>
      </c>
      <c r="J319" s="16" t="str">
        <f t="shared" si="4"/>
        <v>B, 20-26</v>
      </c>
    </row>
    <row r="320" spans="1:10">
      <c r="A320" s="4" t="s">
        <v>176</v>
      </c>
      <c r="B320" s="5" t="s">
        <v>600</v>
      </c>
      <c r="C320" s="5" t="s">
        <v>633</v>
      </c>
      <c r="D320" s="5" t="s">
        <v>613</v>
      </c>
      <c r="E320" s="5" t="s">
        <v>618</v>
      </c>
      <c r="F320" s="6">
        <v>24480</v>
      </c>
      <c r="G320" s="7">
        <v>222.77</v>
      </c>
      <c r="H320" s="8">
        <v>21</v>
      </c>
      <c r="I320" s="8">
        <v>8</v>
      </c>
      <c r="J320" s="16" t="str">
        <f t="shared" si="4"/>
        <v>B, 20-26</v>
      </c>
    </row>
    <row r="321" spans="1:10">
      <c r="A321" s="4" t="s">
        <v>30</v>
      </c>
      <c r="B321" s="5" t="s">
        <v>603</v>
      </c>
      <c r="C321" s="5" t="s">
        <v>633</v>
      </c>
      <c r="D321" s="5" t="s">
        <v>613</v>
      </c>
      <c r="E321" s="5" t="s">
        <v>619</v>
      </c>
      <c r="F321" s="6">
        <v>24480</v>
      </c>
      <c r="G321" s="7">
        <v>222.77</v>
      </c>
      <c r="H321" s="8">
        <v>4</v>
      </c>
      <c r="I321" s="8">
        <v>7</v>
      </c>
      <c r="J321" s="16" t="str">
        <f t="shared" si="4"/>
        <v>B, 20-26</v>
      </c>
    </row>
    <row r="322" spans="1:10">
      <c r="A322" s="4" t="s">
        <v>95</v>
      </c>
      <c r="B322" s="5" t="s">
        <v>598</v>
      </c>
      <c r="C322" s="5" t="s">
        <v>633</v>
      </c>
      <c r="D322" s="5" t="s">
        <v>613</v>
      </c>
      <c r="E322" s="5" t="s">
        <v>619</v>
      </c>
      <c r="F322" s="6">
        <v>24480</v>
      </c>
      <c r="G322" s="7">
        <v>222.77</v>
      </c>
      <c r="H322" s="8">
        <v>13</v>
      </c>
      <c r="I322" s="8">
        <v>7</v>
      </c>
      <c r="J322" s="16" t="str">
        <f t="shared" si="4"/>
        <v>B, 20-26</v>
      </c>
    </row>
    <row r="323" spans="1:10">
      <c r="A323" s="4" t="s">
        <v>435</v>
      </c>
      <c r="B323" s="5" t="s">
        <v>600</v>
      </c>
      <c r="C323" s="5" t="s">
        <v>633</v>
      </c>
      <c r="D323" s="5" t="s">
        <v>613</v>
      </c>
      <c r="E323" s="5" t="s">
        <v>619</v>
      </c>
      <c r="F323" s="6">
        <v>24480</v>
      </c>
      <c r="G323" s="7">
        <v>222.77</v>
      </c>
      <c r="H323" s="8">
        <v>9</v>
      </c>
      <c r="I323" s="8">
        <v>10</v>
      </c>
      <c r="J323" s="16" t="str">
        <f t="shared" ref="J323:J386" si="5">IF(F323&gt;26000,"A &gt; 26 ton",IF(F323&gt;20000,"B, 20-26",IF(F323&gt;15000,"C, 15-20",IF(F323&gt;10000,"D, 10-15","E &lt;10"))))</f>
        <v>B, 20-26</v>
      </c>
    </row>
    <row r="324" spans="1:10">
      <c r="A324" s="4" t="s">
        <v>169</v>
      </c>
      <c r="B324" s="5" t="s">
        <v>600</v>
      </c>
      <c r="C324" s="5" t="s">
        <v>633</v>
      </c>
      <c r="D324" s="5" t="s">
        <v>613</v>
      </c>
      <c r="E324" s="5" t="s">
        <v>618</v>
      </c>
      <c r="F324" s="6">
        <v>24465</v>
      </c>
      <c r="G324" s="7">
        <v>222.63</v>
      </c>
      <c r="H324" s="8">
        <v>27</v>
      </c>
      <c r="I324" s="8">
        <v>7</v>
      </c>
      <c r="J324" s="16" t="str">
        <f t="shared" si="5"/>
        <v>B, 20-26</v>
      </c>
    </row>
    <row r="325" spans="1:10">
      <c r="A325" s="4" t="s">
        <v>315</v>
      </c>
      <c r="B325" s="5" t="s">
        <v>600</v>
      </c>
      <c r="C325" s="5" t="s">
        <v>633</v>
      </c>
      <c r="D325" s="5" t="s">
        <v>613</v>
      </c>
      <c r="E325" s="5" t="s">
        <v>618</v>
      </c>
      <c r="F325" s="6">
        <v>24460</v>
      </c>
      <c r="G325" s="7">
        <v>222.59</v>
      </c>
      <c r="H325" s="8">
        <v>18</v>
      </c>
      <c r="I325" s="8">
        <v>9</v>
      </c>
      <c r="J325" s="16" t="str">
        <f t="shared" si="5"/>
        <v>B, 20-26</v>
      </c>
    </row>
    <row r="326" spans="1:10">
      <c r="A326" s="4" t="s">
        <v>477</v>
      </c>
      <c r="B326" s="5" t="s">
        <v>598</v>
      </c>
      <c r="C326" s="5" t="s">
        <v>633</v>
      </c>
      <c r="D326" s="5" t="s">
        <v>613</v>
      </c>
      <c r="E326" s="5" t="s">
        <v>618</v>
      </c>
      <c r="F326" s="6">
        <v>24460</v>
      </c>
      <c r="G326" s="7">
        <v>222.59</v>
      </c>
      <c r="H326" s="8">
        <v>13</v>
      </c>
      <c r="I326" s="8">
        <v>10</v>
      </c>
      <c r="J326" s="16" t="str">
        <f t="shared" si="5"/>
        <v>B, 20-26</v>
      </c>
    </row>
    <row r="327" spans="1:10">
      <c r="A327" s="4" t="s">
        <v>72</v>
      </c>
      <c r="B327" s="5" t="s">
        <v>602</v>
      </c>
      <c r="C327" s="5" t="s">
        <v>614</v>
      </c>
      <c r="D327" s="5" t="s">
        <v>613</v>
      </c>
      <c r="E327" s="5" t="s">
        <v>619</v>
      </c>
      <c r="F327" s="6">
        <v>24460</v>
      </c>
      <c r="G327" s="7">
        <v>146.03</v>
      </c>
      <c r="H327" s="8">
        <v>10</v>
      </c>
      <c r="I327" s="8">
        <v>7</v>
      </c>
      <c r="J327" s="16" t="str">
        <f t="shared" si="5"/>
        <v>B, 20-26</v>
      </c>
    </row>
    <row r="328" spans="1:10">
      <c r="A328" s="4" t="s">
        <v>344</v>
      </c>
      <c r="B328" s="5" t="s">
        <v>605</v>
      </c>
      <c r="C328" s="5" t="s">
        <v>614</v>
      </c>
      <c r="D328" s="5" t="s">
        <v>613</v>
      </c>
      <c r="E328" s="5" t="s">
        <v>619</v>
      </c>
      <c r="F328" s="6">
        <v>24460</v>
      </c>
      <c r="G328" s="7">
        <v>146.03</v>
      </c>
      <c r="H328" s="8">
        <v>20</v>
      </c>
      <c r="I328" s="8">
        <v>9</v>
      </c>
      <c r="J328" s="16" t="str">
        <f t="shared" si="5"/>
        <v>B, 20-26</v>
      </c>
    </row>
    <row r="329" spans="1:10">
      <c r="A329" s="4" t="s">
        <v>534</v>
      </c>
      <c r="B329" s="5" t="s">
        <v>598</v>
      </c>
      <c r="C329" s="5" t="s">
        <v>633</v>
      </c>
      <c r="D329" s="5" t="s">
        <v>613</v>
      </c>
      <c r="E329" s="5" t="s">
        <v>618</v>
      </c>
      <c r="F329" s="6">
        <v>24440</v>
      </c>
      <c r="G329" s="7">
        <v>372.4</v>
      </c>
      <c r="H329" s="8">
        <v>20</v>
      </c>
      <c r="I329" s="8">
        <v>10</v>
      </c>
      <c r="J329" s="16" t="str">
        <f t="shared" si="5"/>
        <v>B, 20-26</v>
      </c>
    </row>
    <row r="330" spans="1:10">
      <c r="A330" s="4" t="s">
        <v>170</v>
      </c>
      <c r="B330" s="5" t="s">
        <v>600</v>
      </c>
      <c r="C330" s="5" t="s">
        <v>633</v>
      </c>
      <c r="D330" s="5" t="s">
        <v>613</v>
      </c>
      <c r="E330" s="5" t="s">
        <v>618</v>
      </c>
      <c r="F330" s="6">
        <v>24440</v>
      </c>
      <c r="G330" s="7">
        <v>222.4</v>
      </c>
      <c r="H330" s="8">
        <v>27</v>
      </c>
      <c r="I330" s="8">
        <v>7</v>
      </c>
      <c r="J330" s="16" t="str">
        <f t="shared" si="5"/>
        <v>B, 20-26</v>
      </c>
    </row>
    <row r="331" spans="1:10">
      <c r="A331" s="4" t="s">
        <v>23</v>
      </c>
      <c r="B331" s="5" t="s">
        <v>597</v>
      </c>
      <c r="C331" s="5" t="s">
        <v>613</v>
      </c>
      <c r="D331" s="5" t="s">
        <v>633</v>
      </c>
      <c r="E331" s="5" t="s">
        <v>619</v>
      </c>
      <c r="F331" s="6">
        <v>24440</v>
      </c>
      <c r="G331" s="7">
        <v>122.2</v>
      </c>
      <c r="H331" s="8">
        <v>4</v>
      </c>
      <c r="I331" s="8">
        <v>7</v>
      </c>
      <c r="J331" s="16" t="str">
        <f t="shared" si="5"/>
        <v>B, 20-26</v>
      </c>
    </row>
    <row r="332" spans="1:10">
      <c r="A332" s="4" t="s">
        <v>108</v>
      </c>
      <c r="B332" s="5" t="s">
        <v>598</v>
      </c>
      <c r="C332" s="5" t="s">
        <v>633</v>
      </c>
      <c r="D332" s="5" t="s">
        <v>613</v>
      </c>
      <c r="E332" s="5" t="s">
        <v>618</v>
      </c>
      <c r="F332" s="6">
        <v>24420</v>
      </c>
      <c r="G332" s="7">
        <v>222.22</v>
      </c>
      <c r="H332" s="8">
        <v>14</v>
      </c>
      <c r="I332" s="8">
        <v>7</v>
      </c>
      <c r="J332" s="16" t="str">
        <f t="shared" si="5"/>
        <v>B, 20-26</v>
      </c>
    </row>
    <row r="333" spans="1:10">
      <c r="A333" s="4" t="s">
        <v>470</v>
      </c>
      <c r="B333" s="5" t="s">
        <v>604</v>
      </c>
      <c r="C333" s="5" t="s">
        <v>633</v>
      </c>
      <c r="D333" s="5" t="s">
        <v>613</v>
      </c>
      <c r="E333" s="5" t="s">
        <v>618</v>
      </c>
      <c r="F333" s="6">
        <v>24420</v>
      </c>
      <c r="G333" s="7">
        <v>222.22</v>
      </c>
      <c r="H333" s="8">
        <v>11</v>
      </c>
      <c r="I333" s="8">
        <v>10</v>
      </c>
      <c r="J333" s="16" t="str">
        <f t="shared" si="5"/>
        <v>B, 20-26</v>
      </c>
    </row>
    <row r="334" spans="1:10">
      <c r="A334" s="4" t="s">
        <v>352</v>
      </c>
      <c r="B334" s="5" t="s">
        <v>605</v>
      </c>
      <c r="C334" s="5" t="s">
        <v>614</v>
      </c>
      <c r="D334" s="5" t="s">
        <v>613</v>
      </c>
      <c r="E334" s="5" t="s">
        <v>619</v>
      </c>
      <c r="F334" s="6">
        <v>24420</v>
      </c>
      <c r="G334" s="7">
        <v>116.63</v>
      </c>
      <c r="H334" s="8">
        <v>22</v>
      </c>
      <c r="I334" s="8">
        <v>9</v>
      </c>
      <c r="J334" s="16" t="str">
        <f t="shared" si="5"/>
        <v>B, 20-26</v>
      </c>
    </row>
    <row r="335" spans="1:10">
      <c r="A335" s="4" t="s">
        <v>117</v>
      </c>
      <c r="B335" s="5" t="s">
        <v>598</v>
      </c>
      <c r="C335" s="5" t="s">
        <v>633</v>
      </c>
      <c r="D335" s="5" t="s">
        <v>613</v>
      </c>
      <c r="E335" s="5" t="s">
        <v>618</v>
      </c>
      <c r="F335" s="6">
        <v>24410</v>
      </c>
      <c r="G335" s="7">
        <v>222.13</v>
      </c>
      <c r="H335" s="8">
        <v>17</v>
      </c>
      <c r="I335" s="8">
        <v>7</v>
      </c>
      <c r="J335" s="16" t="str">
        <f t="shared" si="5"/>
        <v>B, 20-26</v>
      </c>
    </row>
    <row r="336" spans="1:10">
      <c r="A336" s="4" t="s">
        <v>181</v>
      </c>
      <c r="B336" s="5" t="s">
        <v>599</v>
      </c>
      <c r="C336" s="5" t="s">
        <v>633</v>
      </c>
      <c r="D336" s="5" t="s">
        <v>613</v>
      </c>
      <c r="E336" s="5" t="s">
        <v>618</v>
      </c>
      <c r="F336" s="6">
        <v>24410</v>
      </c>
      <c r="G336" s="7">
        <v>222.13</v>
      </c>
      <c r="H336" s="8">
        <v>21</v>
      </c>
      <c r="I336" s="8">
        <v>8</v>
      </c>
      <c r="J336" s="16" t="str">
        <f t="shared" si="5"/>
        <v>B, 20-26</v>
      </c>
    </row>
    <row r="337" spans="1:10">
      <c r="A337" s="4" t="s">
        <v>535</v>
      </c>
      <c r="B337" s="5" t="s">
        <v>598</v>
      </c>
      <c r="C337" s="5" t="s">
        <v>633</v>
      </c>
      <c r="D337" s="5" t="s">
        <v>613</v>
      </c>
      <c r="E337" s="5" t="s">
        <v>618</v>
      </c>
      <c r="F337" s="6">
        <v>24400</v>
      </c>
      <c r="G337" s="7">
        <v>372.04</v>
      </c>
      <c r="H337" s="8">
        <v>20</v>
      </c>
      <c r="I337" s="8">
        <v>10</v>
      </c>
      <c r="J337" s="16" t="str">
        <f t="shared" si="5"/>
        <v>B, 20-26</v>
      </c>
    </row>
    <row r="338" spans="1:10">
      <c r="A338" s="4" t="s">
        <v>99</v>
      </c>
      <c r="B338" s="5" t="s">
        <v>598</v>
      </c>
      <c r="C338" s="5" t="s">
        <v>633</v>
      </c>
      <c r="D338" s="5" t="s">
        <v>613</v>
      </c>
      <c r="E338" s="5" t="s">
        <v>618</v>
      </c>
      <c r="F338" s="6">
        <v>24400</v>
      </c>
      <c r="G338" s="7">
        <v>222.04</v>
      </c>
      <c r="H338" s="8">
        <v>13</v>
      </c>
      <c r="I338" s="8">
        <v>7</v>
      </c>
      <c r="J338" s="16" t="str">
        <f t="shared" si="5"/>
        <v>B, 20-26</v>
      </c>
    </row>
    <row r="339" spans="1:10">
      <c r="A339" s="4" t="s">
        <v>192</v>
      </c>
      <c r="B339" s="5" t="s">
        <v>598</v>
      </c>
      <c r="C339" s="5" t="s">
        <v>633</v>
      </c>
      <c r="D339" s="5" t="s">
        <v>613</v>
      </c>
      <c r="E339" s="5" t="s">
        <v>618</v>
      </c>
      <c r="F339" s="6">
        <v>24400</v>
      </c>
      <c r="G339" s="7">
        <v>222.04</v>
      </c>
      <c r="H339" s="8">
        <v>24</v>
      </c>
      <c r="I339" s="8">
        <v>8</v>
      </c>
      <c r="J339" s="16" t="str">
        <f t="shared" si="5"/>
        <v>B, 20-26</v>
      </c>
    </row>
    <row r="340" spans="1:10">
      <c r="A340" s="4" t="s">
        <v>142</v>
      </c>
      <c r="B340" s="5" t="s">
        <v>604</v>
      </c>
      <c r="C340" s="5" t="s">
        <v>633</v>
      </c>
      <c r="D340" s="5" t="s">
        <v>613</v>
      </c>
      <c r="E340" s="5" t="s">
        <v>618</v>
      </c>
      <c r="F340" s="6">
        <v>24399</v>
      </c>
      <c r="G340" s="7">
        <v>222.03</v>
      </c>
      <c r="H340" s="8">
        <v>19</v>
      </c>
      <c r="I340" s="8">
        <v>7</v>
      </c>
      <c r="J340" s="16" t="str">
        <f t="shared" si="5"/>
        <v>B, 20-26</v>
      </c>
    </row>
    <row r="341" spans="1:10">
      <c r="A341" s="4" t="s">
        <v>474</v>
      </c>
      <c r="B341" s="5" t="s">
        <v>599</v>
      </c>
      <c r="C341" s="5" t="s">
        <v>633</v>
      </c>
      <c r="D341" s="5" t="s">
        <v>613</v>
      </c>
      <c r="E341" s="5" t="s">
        <v>618</v>
      </c>
      <c r="F341" s="6">
        <v>24385</v>
      </c>
      <c r="G341" s="7">
        <v>221.9</v>
      </c>
      <c r="H341" s="8">
        <v>13</v>
      </c>
      <c r="I341" s="8">
        <v>10</v>
      </c>
      <c r="J341" s="16" t="str">
        <f t="shared" si="5"/>
        <v>B, 20-26</v>
      </c>
    </row>
    <row r="342" spans="1:10">
      <c r="A342" s="4" t="s">
        <v>505</v>
      </c>
      <c r="B342" s="5" t="s">
        <v>598</v>
      </c>
      <c r="C342" s="5" t="s">
        <v>633</v>
      </c>
      <c r="D342" s="5" t="s">
        <v>613</v>
      </c>
      <c r="E342" s="5" t="s">
        <v>619</v>
      </c>
      <c r="F342" s="6">
        <v>24380</v>
      </c>
      <c r="G342" s="7">
        <v>221.86</v>
      </c>
      <c r="H342" s="8">
        <v>17</v>
      </c>
      <c r="I342" s="8">
        <v>10</v>
      </c>
      <c r="J342" s="16" t="str">
        <f t="shared" si="5"/>
        <v>B, 20-26</v>
      </c>
    </row>
    <row r="343" spans="1:10">
      <c r="A343" s="4" t="s">
        <v>237</v>
      </c>
      <c r="B343" s="5" t="s">
        <v>600</v>
      </c>
      <c r="C343" s="5" t="s">
        <v>633</v>
      </c>
      <c r="D343" s="5" t="s">
        <v>613</v>
      </c>
      <c r="E343" s="5" t="s">
        <v>618</v>
      </c>
      <c r="F343" s="6">
        <v>24360</v>
      </c>
      <c r="G343" s="7">
        <v>221.68</v>
      </c>
      <c r="H343" s="8">
        <v>4</v>
      </c>
      <c r="I343" s="8">
        <v>9</v>
      </c>
      <c r="J343" s="16" t="str">
        <f t="shared" si="5"/>
        <v>B, 20-26</v>
      </c>
    </row>
    <row r="344" spans="1:10">
      <c r="A344" s="4" t="s">
        <v>406</v>
      </c>
      <c r="B344" s="5" t="s">
        <v>600</v>
      </c>
      <c r="C344" s="5" t="s">
        <v>633</v>
      </c>
      <c r="D344" s="5" t="s">
        <v>613</v>
      </c>
      <c r="E344" s="5" t="s">
        <v>618</v>
      </c>
      <c r="F344" s="6">
        <v>24360</v>
      </c>
      <c r="G344" s="7">
        <v>221.68</v>
      </c>
      <c r="H344" s="8">
        <v>3</v>
      </c>
      <c r="I344" s="8">
        <v>10</v>
      </c>
      <c r="J344" s="16" t="str">
        <f t="shared" si="5"/>
        <v>B, 20-26</v>
      </c>
    </row>
    <row r="345" spans="1:10">
      <c r="A345" s="4" t="s">
        <v>113</v>
      </c>
      <c r="B345" s="5" t="s">
        <v>598</v>
      </c>
      <c r="C345" s="5" t="s">
        <v>633</v>
      </c>
      <c r="D345" s="5" t="s">
        <v>613</v>
      </c>
      <c r="E345" s="5" t="s">
        <v>619</v>
      </c>
      <c r="F345" s="6">
        <v>24360</v>
      </c>
      <c r="G345" s="7">
        <v>221.68</v>
      </c>
      <c r="H345" s="8">
        <v>17</v>
      </c>
      <c r="I345" s="8">
        <v>7</v>
      </c>
      <c r="J345" s="16" t="str">
        <f t="shared" si="5"/>
        <v>B, 20-26</v>
      </c>
    </row>
    <row r="346" spans="1:10">
      <c r="A346" s="4" t="s">
        <v>448</v>
      </c>
      <c r="B346" s="5" t="s">
        <v>601</v>
      </c>
      <c r="C346" s="5" t="s">
        <v>613</v>
      </c>
      <c r="D346" s="5" t="s">
        <v>614</v>
      </c>
      <c r="E346" s="5" t="s">
        <v>619</v>
      </c>
      <c r="F346" s="6">
        <v>24360</v>
      </c>
      <c r="G346" s="7">
        <v>145.43</v>
      </c>
      <c r="H346" s="8">
        <v>13</v>
      </c>
      <c r="I346" s="8">
        <v>10</v>
      </c>
      <c r="J346" s="16" t="str">
        <f t="shared" si="5"/>
        <v>B, 20-26</v>
      </c>
    </row>
    <row r="347" spans="1:10">
      <c r="A347" s="4" t="s">
        <v>173</v>
      </c>
      <c r="B347" s="5" t="s">
        <v>598</v>
      </c>
      <c r="C347" s="5" t="s">
        <v>633</v>
      </c>
      <c r="D347" s="5" t="s">
        <v>613</v>
      </c>
      <c r="E347" s="5" t="s">
        <v>618</v>
      </c>
      <c r="F347" s="6">
        <v>24340</v>
      </c>
      <c r="G347" s="7">
        <v>221.49</v>
      </c>
      <c r="H347" s="8">
        <v>27</v>
      </c>
      <c r="I347" s="8">
        <v>7</v>
      </c>
      <c r="J347" s="16" t="str">
        <f t="shared" si="5"/>
        <v>B, 20-26</v>
      </c>
    </row>
    <row r="348" spans="1:10">
      <c r="A348" s="4" t="s">
        <v>200</v>
      </c>
      <c r="B348" s="5" t="s">
        <v>600</v>
      </c>
      <c r="C348" s="5" t="s">
        <v>633</v>
      </c>
      <c r="D348" s="5" t="s">
        <v>613</v>
      </c>
      <c r="E348" s="5" t="s">
        <v>619</v>
      </c>
      <c r="F348" s="6">
        <v>24340</v>
      </c>
      <c r="G348" s="7">
        <v>221.49</v>
      </c>
      <c r="H348" s="8">
        <v>24</v>
      </c>
      <c r="I348" s="8">
        <v>8</v>
      </c>
      <c r="J348" s="16" t="str">
        <f t="shared" si="5"/>
        <v>B, 20-26</v>
      </c>
    </row>
    <row r="349" spans="1:10">
      <c r="A349" s="4" t="s">
        <v>199</v>
      </c>
      <c r="B349" s="5" t="s">
        <v>600</v>
      </c>
      <c r="C349" s="5" t="s">
        <v>633</v>
      </c>
      <c r="D349" s="5" t="s">
        <v>613</v>
      </c>
      <c r="E349" s="5" t="s">
        <v>618</v>
      </c>
      <c r="F349" s="6">
        <v>24320</v>
      </c>
      <c r="G349" s="7">
        <v>221.31</v>
      </c>
      <c r="H349" s="8">
        <v>24</v>
      </c>
      <c r="I349" s="8">
        <v>8</v>
      </c>
      <c r="J349" s="16" t="str">
        <f t="shared" si="5"/>
        <v>B, 20-26</v>
      </c>
    </row>
    <row r="350" spans="1:10">
      <c r="A350" s="4" t="s">
        <v>339</v>
      </c>
      <c r="B350" s="5" t="s">
        <v>598</v>
      </c>
      <c r="C350" s="5" t="s">
        <v>633</v>
      </c>
      <c r="D350" s="5" t="s">
        <v>613</v>
      </c>
      <c r="E350" s="5" t="s">
        <v>618</v>
      </c>
      <c r="F350" s="6">
        <v>24320</v>
      </c>
      <c r="G350" s="7">
        <v>221.31</v>
      </c>
      <c r="H350" s="8">
        <v>19</v>
      </c>
      <c r="I350" s="8">
        <v>9</v>
      </c>
      <c r="J350" s="16" t="str">
        <f t="shared" si="5"/>
        <v>B, 20-26</v>
      </c>
    </row>
    <row r="351" spans="1:10">
      <c r="A351" s="4" t="s">
        <v>450</v>
      </c>
      <c r="B351" s="5" t="s">
        <v>603</v>
      </c>
      <c r="C351" s="5" t="s">
        <v>633</v>
      </c>
      <c r="D351" s="5" t="s">
        <v>613</v>
      </c>
      <c r="E351" s="5" t="s">
        <v>619</v>
      </c>
      <c r="F351" s="6">
        <v>24320</v>
      </c>
      <c r="G351" s="7">
        <v>221.31</v>
      </c>
      <c r="H351" s="8">
        <v>10</v>
      </c>
      <c r="I351" s="8">
        <v>10</v>
      </c>
      <c r="J351" s="16" t="str">
        <f t="shared" si="5"/>
        <v>B, 20-26</v>
      </c>
    </row>
    <row r="352" spans="1:10">
      <c r="A352" s="4" t="s">
        <v>331</v>
      </c>
      <c r="B352" s="5" t="s">
        <v>604</v>
      </c>
      <c r="C352" s="5" t="s">
        <v>633</v>
      </c>
      <c r="D352" s="5" t="s">
        <v>613</v>
      </c>
      <c r="E352" s="5" t="s">
        <v>618</v>
      </c>
      <c r="F352" s="6">
        <v>24300</v>
      </c>
      <c r="G352" s="7">
        <v>237.87</v>
      </c>
      <c r="H352" s="8">
        <v>18</v>
      </c>
      <c r="I352" s="8">
        <v>9</v>
      </c>
      <c r="J352" s="16" t="str">
        <f t="shared" si="5"/>
        <v>B, 20-26</v>
      </c>
    </row>
    <row r="353" spans="1:10">
      <c r="A353" s="4" t="s">
        <v>479</v>
      </c>
      <c r="B353" s="5" t="s">
        <v>598</v>
      </c>
      <c r="C353" s="5" t="s">
        <v>633</v>
      </c>
      <c r="D353" s="5" t="s">
        <v>613</v>
      </c>
      <c r="E353" s="5" t="s">
        <v>618</v>
      </c>
      <c r="F353" s="6">
        <v>24300</v>
      </c>
      <c r="G353" s="7">
        <v>221.13</v>
      </c>
      <c r="H353" s="8">
        <v>13</v>
      </c>
      <c r="I353" s="8">
        <v>10</v>
      </c>
      <c r="J353" s="16" t="str">
        <f t="shared" si="5"/>
        <v>B, 20-26</v>
      </c>
    </row>
    <row r="354" spans="1:10">
      <c r="A354" s="4" t="s">
        <v>6</v>
      </c>
      <c r="B354" s="5" t="s">
        <v>598</v>
      </c>
      <c r="C354" s="5" t="s">
        <v>633</v>
      </c>
      <c r="D354" s="5" t="s">
        <v>613</v>
      </c>
      <c r="E354" s="5" t="s">
        <v>618</v>
      </c>
      <c r="F354" s="6">
        <v>24280</v>
      </c>
      <c r="G354" s="7">
        <v>220.95</v>
      </c>
      <c r="H354" s="8">
        <v>3</v>
      </c>
      <c r="I354" s="8">
        <v>7</v>
      </c>
      <c r="J354" s="16" t="str">
        <f t="shared" si="5"/>
        <v>B, 20-26</v>
      </c>
    </row>
    <row r="355" spans="1:10">
      <c r="A355" s="4" t="s">
        <v>184</v>
      </c>
      <c r="B355" s="5" t="s">
        <v>600</v>
      </c>
      <c r="C355" s="5" t="s">
        <v>633</v>
      </c>
      <c r="D355" s="5" t="s">
        <v>613</v>
      </c>
      <c r="E355" s="5" t="s">
        <v>618</v>
      </c>
      <c r="F355" s="6">
        <v>24268</v>
      </c>
      <c r="G355" s="7">
        <v>220.84</v>
      </c>
      <c r="H355" s="8">
        <v>21</v>
      </c>
      <c r="I355" s="8">
        <v>8</v>
      </c>
      <c r="J355" s="16" t="str">
        <f t="shared" si="5"/>
        <v>B, 20-26</v>
      </c>
    </row>
    <row r="356" spans="1:10">
      <c r="A356" s="4" t="s">
        <v>333</v>
      </c>
      <c r="B356" s="5" t="s">
        <v>598</v>
      </c>
      <c r="C356" s="5" t="s">
        <v>633</v>
      </c>
      <c r="D356" s="5" t="s">
        <v>613</v>
      </c>
      <c r="E356" s="5" t="s">
        <v>618</v>
      </c>
      <c r="F356" s="6">
        <v>24260</v>
      </c>
      <c r="G356" s="7">
        <v>220.77</v>
      </c>
      <c r="H356" s="8">
        <v>19</v>
      </c>
      <c r="I356" s="8">
        <v>9</v>
      </c>
      <c r="J356" s="16" t="str">
        <f t="shared" si="5"/>
        <v>B, 20-26</v>
      </c>
    </row>
    <row r="357" spans="1:10">
      <c r="A357" s="4" t="s">
        <v>340</v>
      </c>
      <c r="B357" s="5" t="s">
        <v>600</v>
      </c>
      <c r="C357" s="5" t="s">
        <v>633</v>
      </c>
      <c r="D357" s="5" t="s">
        <v>613</v>
      </c>
      <c r="E357" s="5" t="s">
        <v>618</v>
      </c>
      <c r="F357" s="6">
        <v>24260</v>
      </c>
      <c r="G357" s="7">
        <v>220.77</v>
      </c>
      <c r="H357" s="8">
        <v>19</v>
      </c>
      <c r="I357" s="8">
        <v>9</v>
      </c>
      <c r="J357" s="16" t="str">
        <f t="shared" si="5"/>
        <v>B, 20-26</v>
      </c>
    </row>
    <row r="358" spans="1:10">
      <c r="A358" s="4" t="s">
        <v>288</v>
      </c>
      <c r="B358" s="5" t="s">
        <v>598</v>
      </c>
      <c r="C358" s="5" t="s">
        <v>633</v>
      </c>
      <c r="D358" s="5" t="s">
        <v>613</v>
      </c>
      <c r="E358" s="5" t="s">
        <v>619</v>
      </c>
      <c r="F358" s="6">
        <v>24260</v>
      </c>
      <c r="G358" s="7">
        <v>220.77</v>
      </c>
      <c r="H358" s="8">
        <v>12</v>
      </c>
      <c r="I358" s="8">
        <v>9</v>
      </c>
      <c r="J358" s="16" t="str">
        <f t="shared" si="5"/>
        <v>B, 20-26</v>
      </c>
    </row>
    <row r="359" spans="1:10">
      <c r="A359" s="4" t="s">
        <v>369</v>
      </c>
      <c r="B359" s="5" t="s">
        <v>598</v>
      </c>
      <c r="C359" s="5" t="s">
        <v>633</v>
      </c>
      <c r="D359" s="5" t="s">
        <v>613</v>
      </c>
      <c r="E359" s="5" t="s">
        <v>618</v>
      </c>
      <c r="F359" s="6">
        <v>24255</v>
      </c>
      <c r="G359" s="7">
        <v>220.72</v>
      </c>
      <c r="H359" s="8">
        <v>26</v>
      </c>
      <c r="I359" s="8">
        <v>9</v>
      </c>
      <c r="J359" s="16" t="str">
        <f t="shared" si="5"/>
        <v>B, 20-26</v>
      </c>
    </row>
    <row r="360" spans="1:10">
      <c r="A360" s="4" t="s">
        <v>543</v>
      </c>
      <c r="B360" s="5" t="s">
        <v>598</v>
      </c>
      <c r="C360" s="5" t="s">
        <v>633</v>
      </c>
      <c r="D360" s="5" t="s">
        <v>613</v>
      </c>
      <c r="E360" s="5" t="s">
        <v>618</v>
      </c>
      <c r="F360" s="6">
        <v>24240</v>
      </c>
      <c r="G360" s="7">
        <v>220.58</v>
      </c>
      <c r="H360" s="8">
        <v>23</v>
      </c>
      <c r="I360" s="8">
        <v>10</v>
      </c>
      <c r="J360" s="16" t="str">
        <f t="shared" si="5"/>
        <v>B, 20-26</v>
      </c>
    </row>
    <row r="361" spans="1:10">
      <c r="A361" s="4" t="s">
        <v>257</v>
      </c>
      <c r="B361" s="5" t="s">
        <v>604</v>
      </c>
      <c r="C361" s="5" t="s">
        <v>633</v>
      </c>
      <c r="D361" s="5" t="s">
        <v>613</v>
      </c>
      <c r="E361" s="5" t="s">
        <v>618</v>
      </c>
      <c r="F361" s="6">
        <v>24230</v>
      </c>
      <c r="G361" s="7">
        <v>220.49</v>
      </c>
      <c r="H361" s="8">
        <v>7</v>
      </c>
      <c r="I361" s="8">
        <v>9</v>
      </c>
      <c r="J361" s="16" t="str">
        <f t="shared" si="5"/>
        <v>B, 20-26</v>
      </c>
    </row>
    <row r="362" spans="1:10">
      <c r="A362" s="4" t="s">
        <v>238</v>
      </c>
      <c r="B362" s="5" t="s">
        <v>598</v>
      </c>
      <c r="C362" s="5" t="s">
        <v>633</v>
      </c>
      <c r="D362" s="5" t="s">
        <v>613</v>
      </c>
      <c r="E362" s="5" t="s">
        <v>619</v>
      </c>
      <c r="F362" s="6">
        <v>24220</v>
      </c>
      <c r="G362" s="7">
        <v>220.4</v>
      </c>
      <c r="H362" s="8">
        <v>4</v>
      </c>
      <c r="I362" s="8">
        <v>9</v>
      </c>
      <c r="J362" s="16" t="str">
        <f t="shared" si="5"/>
        <v>B, 20-26</v>
      </c>
    </row>
    <row r="363" spans="1:10">
      <c r="A363" s="4" t="s">
        <v>432</v>
      </c>
      <c r="B363" s="5" t="s">
        <v>607</v>
      </c>
      <c r="C363" s="5" t="s">
        <v>614</v>
      </c>
      <c r="D363" s="5" t="s">
        <v>613</v>
      </c>
      <c r="E363" s="5" t="s">
        <v>619</v>
      </c>
      <c r="F363" s="6">
        <v>24220</v>
      </c>
      <c r="G363" s="7">
        <v>144.59</v>
      </c>
      <c r="H363" s="8">
        <v>6</v>
      </c>
      <c r="I363" s="8">
        <v>10</v>
      </c>
      <c r="J363" s="16" t="str">
        <f t="shared" si="5"/>
        <v>B, 20-26</v>
      </c>
    </row>
    <row r="364" spans="1:10">
      <c r="A364" s="4" t="s">
        <v>466</v>
      </c>
      <c r="B364" s="5" t="s">
        <v>605</v>
      </c>
      <c r="C364" s="5" t="s">
        <v>614</v>
      </c>
      <c r="D364" s="5" t="s">
        <v>613</v>
      </c>
      <c r="E364" s="5" t="s">
        <v>619</v>
      </c>
      <c r="F364" s="6">
        <v>24220</v>
      </c>
      <c r="G364" s="7">
        <v>115.77</v>
      </c>
      <c r="H364" s="8">
        <v>11</v>
      </c>
      <c r="I364" s="8">
        <v>10</v>
      </c>
      <c r="J364" s="16" t="str">
        <f t="shared" si="5"/>
        <v>B, 20-26</v>
      </c>
    </row>
    <row r="365" spans="1:10">
      <c r="A365" s="4" t="s">
        <v>31</v>
      </c>
      <c r="B365" s="5" t="s">
        <v>599</v>
      </c>
      <c r="C365" s="5" t="s">
        <v>633</v>
      </c>
      <c r="D365" s="5" t="s">
        <v>613</v>
      </c>
      <c r="E365" s="5" t="s">
        <v>618</v>
      </c>
      <c r="F365" s="6">
        <v>24200</v>
      </c>
      <c r="G365" s="7">
        <v>220.22</v>
      </c>
      <c r="H365" s="8">
        <v>4</v>
      </c>
      <c r="I365" s="8">
        <v>7</v>
      </c>
      <c r="J365" s="16" t="str">
        <f t="shared" si="5"/>
        <v>B, 20-26</v>
      </c>
    </row>
    <row r="366" spans="1:10">
      <c r="A366" s="4" t="s">
        <v>388</v>
      </c>
      <c r="B366" s="5" t="s">
        <v>600</v>
      </c>
      <c r="C366" s="5" t="s">
        <v>633</v>
      </c>
      <c r="D366" s="5" t="s">
        <v>613</v>
      </c>
      <c r="E366" s="5" t="s">
        <v>618</v>
      </c>
      <c r="F366" s="6">
        <v>24200</v>
      </c>
      <c r="G366" s="7">
        <v>220.22</v>
      </c>
      <c r="H366" s="8">
        <v>28</v>
      </c>
      <c r="I366" s="8">
        <v>9</v>
      </c>
      <c r="J366" s="16" t="str">
        <f t="shared" si="5"/>
        <v>B, 20-26</v>
      </c>
    </row>
    <row r="367" spans="1:10">
      <c r="A367" s="4" t="s">
        <v>177</v>
      </c>
      <c r="B367" s="5" t="s">
        <v>600</v>
      </c>
      <c r="C367" s="5" t="s">
        <v>633</v>
      </c>
      <c r="D367" s="5" t="s">
        <v>613</v>
      </c>
      <c r="E367" s="5" t="s">
        <v>618</v>
      </c>
      <c r="F367" s="6">
        <v>24180</v>
      </c>
      <c r="G367" s="7">
        <v>220.04</v>
      </c>
      <c r="H367" s="8">
        <v>21</v>
      </c>
      <c r="I367" s="8">
        <v>8</v>
      </c>
      <c r="J367" s="16" t="str">
        <f t="shared" si="5"/>
        <v>B, 20-26</v>
      </c>
    </row>
    <row r="368" spans="1:10">
      <c r="A368" s="4" t="s">
        <v>594</v>
      </c>
      <c r="B368" s="5" t="s">
        <v>598</v>
      </c>
      <c r="C368" s="5" t="s">
        <v>633</v>
      </c>
      <c r="D368" s="5" t="s">
        <v>613</v>
      </c>
      <c r="E368" s="5" t="s">
        <v>619</v>
      </c>
      <c r="F368" s="6">
        <v>24180</v>
      </c>
      <c r="G368" s="7">
        <v>220.04</v>
      </c>
      <c r="H368" s="8">
        <v>31</v>
      </c>
      <c r="I368" s="8">
        <v>10</v>
      </c>
      <c r="J368" s="16" t="str">
        <f t="shared" si="5"/>
        <v>B, 20-26</v>
      </c>
    </row>
    <row r="369" spans="1:10">
      <c r="A369" s="4" t="s">
        <v>141</v>
      </c>
      <c r="B369" s="5" t="s">
        <v>599</v>
      </c>
      <c r="C369" s="5" t="s">
        <v>633</v>
      </c>
      <c r="D369" s="5" t="s">
        <v>613</v>
      </c>
      <c r="E369" s="5" t="s">
        <v>619</v>
      </c>
      <c r="F369" s="6">
        <v>24166</v>
      </c>
      <c r="G369" s="7">
        <v>219.91</v>
      </c>
      <c r="H369" s="8">
        <v>19</v>
      </c>
      <c r="I369" s="8">
        <v>7</v>
      </c>
      <c r="J369" s="16" t="str">
        <f t="shared" si="5"/>
        <v>B, 20-26</v>
      </c>
    </row>
    <row r="370" spans="1:10">
      <c r="A370" s="4" t="s">
        <v>168</v>
      </c>
      <c r="B370" s="5" t="s">
        <v>600</v>
      </c>
      <c r="C370" s="5" t="s">
        <v>633</v>
      </c>
      <c r="D370" s="5" t="s">
        <v>613</v>
      </c>
      <c r="E370" s="5" t="s">
        <v>618</v>
      </c>
      <c r="F370" s="6">
        <v>24160</v>
      </c>
      <c r="G370" s="7">
        <v>219.86</v>
      </c>
      <c r="H370" s="8">
        <v>27</v>
      </c>
      <c r="I370" s="8">
        <v>7</v>
      </c>
      <c r="J370" s="16" t="str">
        <f t="shared" si="5"/>
        <v>B, 20-26</v>
      </c>
    </row>
    <row r="371" spans="1:10">
      <c r="A371" s="4" t="s">
        <v>480</v>
      </c>
      <c r="B371" s="5" t="s">
        <v>598</v>
      </c>
      <c r="C371" s="5" t="s">
        <v>633</v>
      </c>
      <c r="D371" s="5" t="s">
        <v>613</v>
      </c>
      <c r="E371" s="5" t="s">
        <v>618</v>
      </c>
      <c r="F371" s="6">
        <v>24160</v>
      </c>
      <c r="G371" s="7">
        <v>219.86</v>
      </c>
      <c r="H371" s="8">
        <v>13</v>
      </c>
      <c r="I371" s="8">
        <v>10</v>
      </c>
      <c r="J371" s="16" t="str">
        <f t="shared" si="5"/>
        <v>B, 20-26</v>
      </c>
    </row>
    <row r="372" spans="1:10">
      <c r="A372" s="4" t="s">
        <v>462</v>
      </c>
      <c r="B372" s="5" t="s">
        <v>600</v>
      </c>
      <c r="C372" s="5" t="s">
        <v>633</v>
      </c>
      <c r="D372" s="5" t="s">
        <v>613</v>
      </c>
      <c r="E372" s="5" t="s">
        <v>619</v>
      </c>
      <c r="F372" s="6">
        <v>24160</v>
      </c>
      <c r="G372" s="7">
        <v>219.86</v>
      </c>
      <c r="H372" s="8">
        <v>10</v>
      </c>
      <c r="I372" s="8">
        <v>10</v>
      </c>
      <c r="J372" s="16" t="str">
        <f t="shared" si="5"/>
        <v>B, 20-26</v>
      </c>
    </row>
    <row r="373" spans="1:10">
      <c r="A373" s="4" t="s">
        <v>514</v>
      </c>
      <c r="B373" s="5" t="s">
        <v>602</v>
      </c>
      <c r="C373" s="5" t="s">
        <v>613</v>
      </c>
      <c r="D373" s="5" t="s">
        <v>614</v>
      </c>
      <c r="E373" s="5" t="s">
        <v>619</v>
      </c>
      <c r="F373" s="6">
        <v>24160</v>
      </c>
      <c r="G373" s="7">
        <v>115.48</v>
      </c>
      <c r="H373" s="8">
        <v>18</v>
      </c>
      <c r="I373" s="8">
        <v>10</v>
      </c>
      <c r="J373" s="16" t="str">
        <f t="shared" si="5"/>
        <v>B, 20-26</v>
      </c>
    </row>
    <row r="374" spans="1:10">
      <c r="A374" s="4" t="s">
        <v>65</v>
      </c>
      <c r="B374" s="5" t="s">
        <v>599</v>
      </c>
      <c r="C374" s="5" t="s">
        <v>633</v>
      </c>
      <c r="D374" s="5" t="s">
        <v>613</v>
      </c>
      <c r="E374" s="5" t="s">
        <v>618</v>
      </c>
      <c r="F374" s="6">
        <v>24145</v>
      </c>
      <c r="G374" s="7">
        <v>219.72</v>
      </c>
      <c r="H374" s="8">
        <v>10</v>
      </c>
      <c r="I374" s="8">
        <v>7</v>
      </c>
      <c r="J374" s="16" t="str">
        <f t="shared" si="5"/>
        <v>B, 20-26</v>
      </c>
    </row>
    <row r="375" spans="1:10">
      <c r="A375" s="4" t="s">
        <v>392</v>
      </c>
      <c r="B375" s="5" t="s">
        <v>604</v>
      </c>
      <c r="C375" s="5" t="s">
        <v>633</v>
      </c>
      <c r="D375" s="5" t="s">
        <v>613</v>
      </c>
      <c r="E375" s="5" t="s">
        <v>618</v>
      </c>
      <c r="F375" s="6">
        <v>24140</v>
      </c>
      <c r="G375" s="7">
        <v>219.67</v>
      </c>
      <c r="H375" s="8">
        <v>28</v>
      </c>
      <c r="I375" s="8">
        <v>9</v>
      </c>
      <c r="J375" s="16" t="str">
        <f t="shared" si="5"/>
        <v>B, 20-26</v>
      </c>
    </row>
    <row r="376" spans="1:10">
      <c r="A376" s="4" t="s">
        <v>532</v>
      </c>
      <c r="B376" s="5" t="s">
        <v>599</v>
      </c>
      <c r="C376" s="5" t="s">
        <v>633</v>
      </c>
      <c r="D376" s="5" t="s">
        <v>613</v>
      </c>
      <c r="E376" s="5" t="s">
        <v>618</v>
      </c>
      <c r="F376" s="6">
        <v>24140</v>
      </c>
      <c r="G376" s="7">
        <v>219.67</v>
      </c>
      <c r="H376" s="8">
        <v>20</v>
      </c>
      <c r="I376" s="8">
        <v>10</v>
      </c>
      <c r="J376" s="16" t="str">
        <f t="shared" si="5"/>
        <v>B, 20-26</v>
      </c>
    </row>
    <row r="377" spans="1:10">
      <c r="A377" s="4" t="s">
        <v>416</v>
      </c>
      <c r="B377" s="5" t="s">
        <v>598</v>
      </c>
      <c r="C377" s="5" t="s">
        <v>633</v>
      </c>
      <c r="D377" s="5" t="s">
        <v>613</v>
      </c>
      <c r="E377" s="5" t="s">
        <v>618</v>
      </c>
      <c r="F377" s="6">
        <v>24140</v>
      </c>
      <c r="G377" s="7">
        <v>219.67</v>
      </c>
      <c r="H377" s="8">
        <v>23</v>
      </c>
      <c r="I377" s="8">
        <v>10</v>
      </c>
      <c r="J377" s="16" t="str">
        <f t="shared" si="5"/>
        <v>B, 20-26</v>
      </c>
    </row>
    <row r="378" spans="1:10">
      <c r="A378" s="4" t="s">
        <v>574</v>
      </c>
      <c r="B378" s="5" t="s">
        <v>599</v>
      </c>
      <c r="C378" s="5" t="s">
        <v>633</v>
      </c>
      <c r="D378" s="5" t="s">
        <v>613</v>
      </c>
      <c r="E378" s="5" t="s">
        <v>618</v>
      </c>
      <c r="F378" s="6">
        <v>24140</v>
      </c>
      <c r="G378" s="7">
        <v>219.67</v>
      </c>
      <c r="H378" s="8">
        <v>27</v>
      </c>
      <c r="I378" s="8">
        <v>10</v>
      </c>
      <c r="J378" s="16" t="str">
        <f t="shared" si="5"/>
        <v>B, 20-26</v>
      </c>
    </row>
    <row r="379" spans="1:10">
      <c r="A379" s="4" t="s">
        <v>133</v>
      </c>
      <c r="B379" s="5" t="s">
        <v>597</v>
      </c>
      <c r="C379" s="5" t="s">
        <v>613</v>
      </c>
      <c r="D379" s="5" t="s">
        <v>633</v>
      </c>
      <c r="E379" s="5" t="s">
        <v>619</v>
      </c>
      <c r="F379" s="6">
        <v>24120</v>
      </c>
      <c r="G379" s="7">
        <v>120.6</v>
      </c>
      <c r="H379" s="8">
        <v>19</v>
      </c>
      <c r="I379" s="8">
        <v>7</v>
      </c>
      <c r="J379" s="16" t="str">
        <f t="shared" si="5"/>
        <v>B, 20-26</v>
      </c>
    </row>
    <row r="380" spans="1:10">
      <c r="A380" s="4" t="s">
        <v>79</v>
      </c>
      <c r="B380" s="5" t="s">
        <v>597</v>
      </c>
      <c r="C380" s="5" t="s">
        <v>633</v>
      </c>
      <c r="D380" s="5" t="s">
        <v>613</v>
      </c>
      <c r="E380" s="5" t="s">
        <v>618</v>
      </c>
      <c r="F380" s="6">
        <v>24107</v>
      </c>
      <c r="G380" s="7">
        <v>210.94</v>
      </c>
      <c r="H380" s="8">
        <v>11</v>
      </c>
      <c r="I380" s="8">
        <v>7</v>
      </c>
      <c r="J380" s="16" t="str">
        <f t="shared" si="5"/>
        <v>B, 20-26</v>
      </c>
    </row>
    <row r="381" spans="1:10">
      <c r="A381" s="4" t="s">
        <v>102</v>
      </c>
      <c r="B381" s="5" t="s">
        <v>598</v>
      </c>
      <c r="C381" s="5" t="s">
        <v>633</v>
      </c>
      <c r="D381" s="5" t="s">
        <v>613</v>
      </c>
      <c r="E381" s="5" t="s">
        <v>619</v>
      </c>
      <c r="F381" s="6">
        <v>24100</v>
      </c>
      <c r="G381" s="7">
        <v>219.31</v>
      </c>
      <c r="H381" s="8">
        <v>14</v>
      </c>
      <c r="I381" s="8">
        <v>7</v>
      </c>
      <c r="J381" s="16" t="str">
        <f t="shared" si="5"/>
        <v>B, 20-26</v>
      </c>
    </row>
    <row r="382" spans="1:10">
      <c r="A382" s="4" t="s">
        <v>100</v>
      </c>
      <c r="B382" s="5" t="s">
        <v>598</v>
      </c>
      <c r="C382" s="5" t="s">
        <v>633</v>
      </c>
      <c r="D382" s="5" t="s">
        <v>613</v>
      </c>
      <c r="E382" s="5" t="s">
        <v>618</v>
      </c>
      <c r="F382" s="6">
        <v>24080</v>
      </c>
      <c r="G382" s="7">
        <v>219.13</v>
      </c>
      <c r="H382" s="8">
        <v>13</v>
      </c>
      <c r="I382" s="8">
        <v>7</v>
      </c>
      <c r="J382" s="16" t="str">
        <f t="shared" si="5"/>
        <v>B, 20-26</v>
      </c>
    </row>
    <row r="383" spans="1:10">
      <c r="A383" s="4" t="s">
        <v>183</v>
      </c>
      <c r="B383" s="5" t="s">
        <v>599</v>
      </c>
      <c r="C383" s="5" t="s">
        <v>633</v>
      </c>
      <c r="D383" s="5" t="s">
        <v>613</v>
      </c>
      <c r="E383" s="5" t="s">
        <v>618</v>
      </c>
      <c r="F383" s="6">
        <v>24080</v>
      </c>
      <c r="G383" s="7">
        <v>219.13</v>
      </c>
      <c r="H383" s="8">
        <v>21</v>
      </c>
      <c r="I383" s="8">
        <v>8</v>
      </c>
      <c r="J383" s="16" t="str">
        <f t="shared" si="5"/>
        <v>B, 20-26</v>
      </c>
    </row>
    <row r="384" spans="1:10">
      <c r="A384" s="4" t="s">
        <v>533</v>
      </c>
      <c r="B384" s="5" t="s">
        <v>604</v>
      </c>
      <c r="C384" s="5" t="s">
        <v>633</v>
      </c>
      <c r="D384" s="5" t="s">
        <v>613</v>
      </c>
      <c r="E384" s="5" t="s">
        <v>618</v>
      </c>
      <c r="F384" s="6">
        <v>24080</v>
      </c>
      <c r="G384" s="7">
        <v>219.13</v>
      </c>
      <c r="H384" s="8">
        <v>20</v>
      </c>
      <c r="I384" s="8">
        <v>10</v>
      </c>
      <c r="J384" s="16" t="str">
        <f t="shared" si="5"/>
        <v>B, 20-26</v>
      </c>
    </row>
    <row r="385" spans="1:10">
      <c r="A385" s="4" t="s">
        <v>573</v>
      </c>
      <c r="B385" s="5" t="s">
        <v>599</v>
      </c>
      <c r="C385" s="5" t="s">
        <v>633</v>
      </c>
      <c r="D385" s="5" t="s">
        <v>613</v>
      </c>
      <c r="E385" s="5" t="s">
        <v>618</v>
      </c>
      <c r="F385" s="6">
        <v>24080</v>
      </c>
      <c r="G385" s="7">
        <v>219.13</v>
      </c>
      <c r="H385" s="8">
        <v>27</v>
      </c>
      <c r="I385" s="8">
        <v>10</v>
      </c>
      <c r="J385" s="16" t="str">
        <f t="shared" si="5"/>
        <v>B, 20-26</v>
      </c>
    </row>
    <row r="386" spans="1:10">
      <c r="A386" s="4" t="s">
        <v>33</v>
      </c>
      <c r="B386" s="5" t="s">
        <v>600</v>
      </c>
      <c r="C386" s="5" t="s">
        <v>633</v>
      </c>
      <c r="D386" s="5" t="s">
        <v>613</v>
      </c>
      <c r="E386" s="5" t="s">
        <v>618</v>
      </c>
      <c r="F386" s="6">
        <v>24060</v>
      </c>
      <c r="G386" s="7">
        <v>218.95</v>
      </c>
      <c r="H386" s="8">
        <v>4</v>
      </c>
      <c r="I386" s="8">
        <v>7</v>
      </c>
      <c r="J386" s="16" t="str">
        <f t="shared" si="5"/>
        <v>B, 20-26</v>
      </c>
    </row>
    <row r="387" spans="1:10">
      <c r="A387" s="4" t="s">
        <v>515</v>
      </c>
      <c r="B387" s="5" t="s">
        <v>603</v>
      </c>
      <c r="C387" s="5" t="s">
        <v>633</v>
      </c>
      <c r="D387" s="5" t="s">
        <v>613</v>
      </c>
      <c r="E387" s="5" t="s">
        <v>619</v>
      </c>
      <c r="F387" s="6">
        <v>24060</v>
      </c>
      <c r="G387" s="7">
        <v>218.95</v>
      </c>
      <c r="H387" s="8">
        <v>18</v>
      </c>
      <c r="I387" s="8">
        <v>10</v>
      </c>
      <c r="J387" s="16" t="str">
        <f t="shared" ref="J387:J450" si="6">IF(F387&gt;26000,"A &gt; 26 ton",IF(F387&gt;20000,"B, 20-26",IF(F387&gt;15000,"C, 15-20",IF(F387&gt;10000,"D, 10-15","E &lt;10"))))</f>
        <v>B, 20-26</v>
      </c>
    </row>
    <row r="388" spans="1:10">
      <c r="A388" s="4" t="s">
        <v>590</v>
      </c>
      <c r="B388" s="5" t="s">
        <v>602</v>
      </c>
      <c r="C388" s="5" t="s">
        <v>614</v>
      </c>
      <c r="D388" s="5" t="s">
        <v>613</v>
      </c>
      <c r="E388" s="5" t="s">
        <v>619</v>
      </c>
      <c r="F388" s="6">
        <v>24060</v>
      </c>
      <c r="G388" s="7">
        <v>143.63999999999999</v>
      </c>
      <c r="H388" s="8">
        <v>31</v>
      </c>
      <c r="I388" s="8">
        <v>10</v>
      </c>
      <c r="J388" s="16" t="str">
        <f t="shared" si="6"/>
        <v>B, 20-26</v>
      </c>
    </row>
    <row r="389" spans="1:10">
      <c r="A389" s="4" t="s">
        <v>258</v>
      </c>
      <c r="B389" s="5" t="s">
        <v>598</v>
      </c>
      <c r="C389" s="5" t="s">
        <v>633</v>
      </c>
      <c r="D389" s="5" t="s">
        <v>613</v>
      </c>
      <c r="E389" s="5" t="s">
        <v>619</v>
      </c>
      <c r="F389" s="6">
        <v>24052</v>
      </c>
      <c r="G389" s="7">
        <v>218.87</v>
      </c>
      <c r="H389" s="8">
        <v>7</v>
      </c>
      <c r="I389" s="8">
        <v>9</v>
      </c>
      <c r="J389" s="16" t="str">
        <f t="shared" si="6"/>
        <v>B, 20-26</v>
      </c>
    </row>
    <row r="390" spans="1:10">
      <c r="A390" s="4" t="s">
        <v>438</v>
      </c>
      <c r="B390" s="5" t="s">
        <v>611</v>
      </c>
      <c r="C390" s="5" t="s">
        <v>613</v>
      </c>
      <c r="D390" s="5" t="s">
        <v>614</v>
      </c>
      <c r="E390" s="5" t="s">
        <v>619</v>
      </c>
      <c r="F390" s="6">
        <v>24042</v>
      </c>
      <c r="G390" s="7">
        <v>143.53</v>
      </c>
      <c r="H390" s="8">
        <v>9</v>
      </c>
      <c r="I390" s="8">
        <v>10</v>
      </c>
      <c r="J390" s="16" t="str">
        <f t="shared" si="6"/>
        <v>B, 20-26</v>
      </c>
    </row>
    <row r="391" spans="1:10">
      <c r="A391" s="4" t="s">
        <v>444</v>
      </c>
      <c r="B391" s="5" t="s">
        <v>601</v>
      </c>
      <c r="C391" s="5" t="s">
        <v>613</v>
      </c>
      <c r="D391" s="5" t="s">
        <v>614</v>
      </c>
      <c r="E391" s="5" t="s">
        <v>619</v>
      </c>
      <c r="F391" s="6">
        <v>24021</v>
      </c>
      <c r="G391" s="7">
        <v>143.41</v>
      </c>
      <c r="H391" s="8">
        <v>9</v>
      </c>
      <c r="I391" s="8">
        <v>10</v>
      </c>
      <c r="J391" s="16" t="str">
        <f t="shared" si="6"/>
        <v>B, 20-26</v>
      </c>
    </row>
    <row r="392" spans="1:10">
      <c r="A392" s="4" t="s">
        <v>366</v>
      </c>
      <c r="B392" s="5" t="s">
        <v>598</v>
      </c>
      <c r="C392" s="5" t="s">
        <v>633</v>
      </c>
      <c r="D392" s="5" t="s">
        <v>613</v>
      </c>
      <c r="E392" s="5" t="s">
        <v>618</v>
      </c>
      <c r="F392" s="6">
        <v>24020</v>
      </c>
      <c r="G392" s="7">
        <v>218.58</v>
      </c>
      <c r="H392" s="8">
        <v>25</v>
      </c>
      <c r="I392" s="8">
        <v>9</v>
      </c>
      <c r="J392" s="16" t="str">
        <f t="shared" si="6"/>
        <v>B, 20-26</v>
      </c>
    </row>
    <row r="393" spans="1:10">
      <c r="A393" s="4" t="s">
        <v>553</v>
      </c>
      <c r="B393" s="5" t="s">
        <v>600</v>
      </c>
      <c r="C393" s="5" t="s">
        <v>633</v>
      </c>
      <c r="D393" s="5" t="s">
        <v>613</v>
      </c>
      <c r="E393" s="5" t="s">
        <v>618</v>
      </c>
      <c r="F393" s="6">
        <v>24020</v>
      </c>
      <c r="G393" s="7">
        <v>218.58</v>
      </c>
      <c r="H393" s="8">
        <v>24</v>
      </c>
      <c r="I393" s="8">
        <v>10</v>
      </c>
      <c r="J393" s="16" t="str">
        <f t="shared" si="6"/>
        <v>B, 20-26</v>
      </c>
    </row>
    <row r="394" spans="1:10">
      <c r="A394" s="4" t="s">
        <v>132</v>
      </c>
      <c r="B394" s="5" t="s">
        <v>597</v>
      </c>
      <c r="C394" s="5" t="s">
        <v>613</v>
      </c>
      <c r="D394" s="5" t="s">
        <v>633</v>
      </c>
      <c r="E394" s="5" t="s">
        <v>619</v>
      </c>
      <c r="F394" s="6">
        <v>24020</v>
      </c>
      <c r="G394" s="7">
        <v>120.1</v>
      </c>
      <c r="H394" s="8">
        <v>19</v>
      </c>
      <c r="I394" s="8">
        <v>7</v>
      </c>
      <c r="J394" s="16" t="str">
        <f t="shared" si="6"/>
        <v>B, 20-26</v>
      </c>
    </row>
    <row r="395" spans="1:10">
      <c r="A395" s="4" t="s">
        <v>439</v>
      </c>
      <c r="B395" s="5" t="s">
        <v>606</v>
      </c>
      <c r="C395" s="5" t="s">
        <v>613</v>
      </c>
      <c r="D395" s="5" t="s">
        <v>614</v>
      </c>
      <c r="E395" s="5" t="s">
        <v>619</v>
      </c>
      <c r="F395" s="6">
        <v>24006</v>
      </c>
      <c r="G395" s="7">
        <v>143.32</v>
      </c>
      <c r="H395" s="8">
        <v>9</v>
      </c>
      <c r="I395" s="8">
        <v>10</v>
      </c>
      <c r="J395" s="16" t="str">
        <f t="shared" si="6"/>
        <v>B, 20-26</v>
      </c>
    </row>
    <row r="396" spans="1:10">
      <c r="A396" s="4" t="s">
        <v>430</v>
      </c>
      <c r="B396" s="5" t="s">
        <v>604</v>
      </c>
      <c r="C396" s="5" t="s">
        <v>633</v>
      </c>
      <c r="D396" s="5" t="s">
        <v>613</v>
      </c>
      <c r="E396" s="5" t="s">
        <v>618</v>
      </c>
      <c r="F396" s="6">
        <v>24000</v>
      </c>
      <c r="G396" s="7">
        <v>218.4</v>
      </c>
      <c r="H396" s="8">
        <v>6</v>
      </c>
      <c r="I396" s="8">
        <v>10</v>
      </c>
      <c r="J396" s="16" t="str">
        <f t="shared" si="6"/>
        <v>B, 20-26</v>
      </c>
    </row>
    <row r="397" spans="1:10">
      <c r="A397" s="4" t="s">
        <v>577</v>
      </c>
      <c r="B397" s="5" t="s">
        <v>605</v>
      </c>
      <c r="C397" s="5" t="s">
        <v>613</v>
      </c>
      <c r="D397" s="5" t="s">
        <v>614</v>
      </c>
      <c r="E397" s="5" t="s">
        <v>619</v>
      </c>
      <c r="F397" s="6">
        <v>24000</v>
      </c>
      <c r="G397" s="7">
        <v>143.28</v>
      </c>
      <c r="H397" s="8">
        <v>27</v>
      </c>
      <c r="I397" s="8">
        <v>10</v>
      </c>
      <c r="J397" s="16" t="str">
        <f t="shared" si="6"/>
        <v>B, 20-26</v>
      </c>
    </row>
    <row r="398" spans="1:10">
      <c r="A398" s="4" t="s">
        <v>118</v>
      </c>
      <c r="B398" s="5" t="s">
        <v>598</v>
      </c>
      <c r="C398" s="5" t="s">
        <v>633</v>
      </c>
      <c r="D398" s="5" t="s">
        <v>613</v>
      </c>
      <c r="E398" s="5" t="s">
        <v>618</v>
      </c>
      <c r="F398" s="6">
        <v>23980</v>
      </c>
      <c r="G398" s="7">
        <v>218.4</v>
      </c>
      <c r="H398" s="8">
        <v>17</v>
      </c>
      <c r="I398" s="8">
        <v>7</v>
      </c>
      <c r="J398" s="16" t="str">
        <f t="shared" si="6"/>
        <v>B, 20-26</v>
      </c>
    </row>
    <row r="399" spans="1:10">
      <c r="A399" s="4" t="s">
        <v>487</v>
      </c>
      <c r="B399" s="5" t="s">
        <v>600</v>
      </c>
      <c r="C399" s="5" t="s">
        <v>633</v>
      </c>
      <c r="D399" s="5" t="s">
        <v>613</v>
      </c>
      <c r="E399" s="5" t="s">
        <v>618</v>
      </c>
      <c r="F399" s="6">
        <v>23980</v>
      </c>
      <c r="G399" s="7">
        <v>218.4</v>
      </c>
      <c r="H399" s="8">
        <v>13</v>
      </c>
      <c r="I399" s="8">
        <v>10</v>
      </c>
      <c r="J399" s="16" t="str">
        <f t="shared" si="6"/>
        <v>B, 20-26</v>
      </c>
    </row>
    <row r="400" spans="1:10">
      <c r="A400" s="4" t="s">
        <v>538</v>
      </c>
      <c r="B400" s="5" t="s">
        <v>598</v>
      </c>
      <c r="C400" s="5" t="s">
        <v>633</v>
      </c>
      <c r="D400" s="5" t="s">
        <v>613</v>
      </c>
      <c r="E400" s="5" t="s">
        <v>618</v>
      </c>
      <c r="F400" s="6">
        <v>23980</v>
      </c>
      <c r="G400" s="7">
        <v>218.4</v>
      </c>
      <c r="H400" s="8">
        <v>23</v>
      </c>
      <c r="I400" s="8">
        <v>10</v>
      </c>
      <c r="J400" s="16" t="str">
        <f t="shared" si="6"/>
        <v>B, 20-26</v>
      </c>
    </row>
    <row r="401" spans="1:10">
      <c r="A401" s="4" t="s">
        <v>563</v>
      </c>
      <c r="B401" s="5" t="s">
        <v>598</v>
      </c>
      <c r="C401" s="5" t="s">
        <v>633</v>
      </c>
      <c r="D401" s="5" t="s">
        <v>613</v>
      </c>
      <c r="E401" s="5" t="s">
        <v>618</v>
      </c>
      <c r="F401" s="6">
        <v>23980</v>
      </c>
      <c r="G401" s="7">
        <v>218.4</v>
      </c>
      <c r="H401" s="8">
        <v>26</v>
      </c>
      <c r="I401" s="8">
        <v>10</v>
      </c>
      <c r="J401" s="16" t="str">
        <f t="shared" si="6"/>
        <v>B, 20-26</v>
      </c>
    </row>
    <row r="402" spans="1:10">
      <c r="A402" s="4" t="s">
        <v>316</v>
      </c>
      <c r="B402" s="5" t="s">
        <v>601</v>
      </c>
      <c r="C402" s="5" t="s">
        <v>613</v>
      </c>
      <c r="D402" s="5" t="s">
        <v>614</v>
      </c>
      <c r="E402" s="5" t="s">
        <v>619</v>
      </c>
      <c r="F402" s="6">
        <v>23979</v>
      </c>
      <c r="G402" s="7">
        <v>143.28</v>
      </c>
      <c r="H402" s="8">
        <v>18</v>
      </c>
      <c r="I402" s="8">
        <v>9</v>
      </c>
      <c r="J402" s="16" t="str">
        <f t="shared" si="6"/>
        <v>B, 20-26</v>
      </c>
    </row>
    <row r="403" spans="1:10">
      <c r="A403" s="4" t="s">
        <v>322</v>
      </c>
      <c r="B403" s="5" t="s">
        <v>606</v>
      </c>
      <c r="C403" s="5" t="s">
        <v>613</v>
      </c>
      <c r="D403" s="5" t="s">
        <v>614</v>
      </c>
      <c r="E403" s="5" t="s">
        <v>619</v>
      </c>
      <c r="F403" s="6">
        <v>23967</v>
      </c>
      <c r="G403" s="7">
        <v>143.28</v>
      </c>
      <c r="H403" s="8">
        <v>18</v>
      </c>
      <c r="I403" s="8">
        <v>9</v>
      </c>
      <c r="J403" s="16" t="str">
        <f t="shared" si="6"/>
        <v>B, 20-26</v>
      </c>
    </row>
    <row r="404" spans="1:10">
      <c r="A404" s="4" t="s">
        <v>431</v>
      </c>
      <c r="B404" s="5" t="s">
        <v>602</v>
      </c>
      <c r="C404" s="5" t="s">
        <v>614</v>
      </c>
      <c r="D404" s="5" t="s">
        <v>613</v>
      </c>
      <c r="E404" s="5" t="s">
        <v>619</v>
      </c>
      <c r="F404" s="6">
        <v>23964</v>
      </c>
      <c r="G404" s="7">
        <v>143.28</v>
      </c>
      <c r="H404" s="8">
        <v>6</v>
      </c>
      <c r="I404" s="8">
        <v>10</v>
      </c>
      <c r="J404" s="16" t="str">
        <f t="shared" si="6"/>
        <v>B, 20-26</v>
      </c>
    </row>
    <row r="405" spans="1:10">
      <c r="A405" s="4" t="s">
        <v>452</v>
      </c>
      <c r="B405" s="5" t="s">
        <v>601</v>
      </c>
      <c r="C405" s="5" t="s">
        <v>613</v>
      </c>
      <c r="D405" s="5" t="s">
        <v>614</v>
      </c>
      <c r="E405" s="5" t="s">
        <v>619</v>
      </c>
      <c r="F405" s="6">
        <v>23964</v>
      </c>
      <c r="G405" s="7">
        <v>143.28</v>
      </c>
      <c r="H405" s="8">
        <v>10</v>
      </c>
      <c r="I405" s="8">
        <v>10</v>
      </c>
      <c r="J405" s="16" t="str">
        <f t="shared" si="6"/>
        <v>B, 20-26</v>
      </c>
    </row>
    <row r="406" spans="1:10">
      <c r="A406" s="4" t="s">
        <v>175</v>
      </c>
      <c r="B406" s="5" t="s">
        <v>599</v>
      </c>
      <c r="C406" s="5" t="s">
        <v>633</v>
      </c>
      <c r="D406" s="5" t="s">
        <v>613</v>
      </c>
      <c r="E406" s="5" t="s">
        <v>618</v>
      </c>
      <c r="F406" s="6">
        <v>23960</v>
      </c>
      <c r="G406" s="7">
        <v>218.4</v>
      </c>
      <c r="H406" s="8">
        <v>27</v>
      </c>
      <c r="I406" s="8">
        <v>7</v>
      </c>
      <c r="J406" s="16" t="str">
        <f t="shared" si="6"/>
        <v>B, 20-26</v>
      </c>
    </row>
    <row r="407" spans="1:10">
      <c r="A407" s="4" t="s">
        <v>463</v>
      </c>
      <c r="B407" s="5" t="s">
        <v>599</v>
      </c>
      <c r="C407" s="5" t="s">
        <v>633</v>
      </c>
      <c r="D407" s="5" t="s">
        <v>613</v>
      </c>
      <c r="E407" s="5" t="s">
        <v>619</v>
      </c>
      <c r="F407" s="6">
        <v>23960</v>
      </c>
      <c r="G407" s="7">
        <v>218.4</v>
      </c>
      <c r="H407" s="8">
        <v>10</v>
      </c>
      <c r="I407" s="8">
        <v>10</v>
      </c>
      <c r="J407" s="16" t="str">
        <f t="shared" si="6"/>
        <v>B, 20-26</v>
      </c>
    </row>
    <row r="408" spans="1:10">
      <c r="A408" s="4" t="s">
        <v>216</v>
      </c>
      <c r="B408" s="5" t="s">
        <v>606</v>
      </c>
      <c r="C408" s="5" t="s">
        <v>613</v>
      </c>
      <c r="D408" s="5" t="s">
        <v>614</v>
      </c>
      <c r="E408" s="5" t="s">
        <v>619</v>
      </c>
      <c r="F408" s="6">
        <v>23922</v>
      </c>
      <c r="G408" s="7">
        <v>143.28</v>
      </c>
      <c r="H408" s="8">
        <v>28</v>
      </c>
      <c r="I408" s="8">
        <v>8</v>
      </c>
      <c r="J408" s="16" t="str">
        <f t="shared" si="6"/>
        <v>B, 20-26</v>
      </c>
    </row>
    <row r="409" spans="1:10">
      <c r="A409" s="4" t="s">
        <v>393</v>
      </c>
      <c r="B409" s="5" t="s">
        <v>600</v>
      </c>
      <c r="C409" s="5" t="s">
        <v>633</v>
      </c>
      <c r="D409" s="5" t="s">
        <v>613</v>
      </c>
      <c r="E409" s="5" t="s">
        <v>618</v>
      </c>
      <c r="F409" s="6">
        <v>23920</v>
      </c>
      <c r="G409" s="7">
        <v>218.4</v>
      </c>
      <c r="H409" s="8">
        <v>29</v>
      </c>
      <c r="I409" s="8">
        <v>9</v>
      </c>
      <c r="J409" s="16" t="str">
        <f t="shared" si="6"/>
        <v>B, 20-26</v>
      </c>
    </row>
    <row r="410" spans="1:10">
      <c r="A410" s="4" t="s">
        <v>28</v>
      </c>
      <c r="B410" s="5" t="s">
        <v>600</v>
      </c>
      <c r="C410" s="5" t="s">
        <v>633</v>
      </c>
      <c r="D410" s="5" t="s">
        <v>613</v>
      </c>
      <c r="E410" s="5" t="s">
        <v>619</v>
      </c>
      <c r="F410" s="6">
        <v>23920</v>
      </c>
      <c r="G410" s="7">
        <v>218.4</v>
      </c>
      <c r="H410" s="8">
        <v>4</v>
      </c>
      <c r="I410" s="8">
        <v>7</v>
      </c>
      <c r="J410" s="16" t="str">
        <f t="shared" si="6"/>
        <v>B, 20-26</v>
      </c>
    </row>
    <row r="411" spans="1:10">
      <c r="A411" s="4" t="s">
        <v>461</v>
      </c>
      <c r="B411" s="5" t="s">
        <v>598</v>
      </c>
      <c r="C411" s="5" t="s">
        <v>633</v>
      </c>
      <c r="D411" s="5" t="s">
        <v>613</v>
      </c>
      <c r="E411" s="5" t="s">
        <v>619</v>
      </c>
      <c r="F411" s="6">
        <v>23920</v>
      </c>
      <c r="G411" s="7">
        <v>218.4</v>
      </c>
      <c r="H411" s="8">
        <v>10</v>
      </c>
      <c r="I411" s="8">
        <v>10</v>
      </c>
      <c r="J411" s="16" t="str">
        <f t="shared" si="6"/>
        <v>B, 20-26</v>
      </c>
    </row>
    <row r="412" spans="1:10">
      <c r="A412" s="4" t="s">
        <v>20</v>
      </c>
      <c r="B412" s="5" t="s">
        <v>601</v>
      </c>
      <c r="C412" s="5" t="s">
        <v>613</v>
      </c>
      <c r="D412" s="5" t="s">
        <v>614</v>
      </c>
      <c r="E412" s="5" t="s">
        <v>619</v>
      </c>
      <c r="F412" s="6">
        <v>23920</v>
      </c>
      <c r="G412" s="7">
        <v>143.28</v>
      </c>
      <c r="H412" s="8">
        <v>3</v>
      </c>
      <c r="I412" s="8">
        <v>7</v>
      </c>
      <c r="J412" s="16" t="str">
        <f t="shared" si="6"/>
        <v>B, 20-26</v>
      </c>
    </row>
    <row r="413" spans="1:10">
      <c r="A413" s="4" t="s">
        <v>341</v>
      </c>
      <c r="B413" s="5" t="s">
        <v>598</v>
      </c>
      <c r="C413" s="5" t="s">
        <v>633</v>
      </c>
      <c r="D413" s="5" t="s">
        <v>613</v>
      </c>
      <c r="E413" s="5" t="s">
        <v>618</v>
      </c>
      <c r="F413" s="6">
        <v>23905</v>
      </c>
      <c r="G413" s="7">
        <v>218.4</v>
      </c>
      <c r="H413" s="8">
        <v>19</v>
      </c>
      <c r="I413" s="8">
        <v>9</v>
      </c>
      <c r="J413" s="16" t="str">
        <f t="shared" si="6"/>
        <v>B, 20-26</v>
      </c>
    </row>
    <row r="414" spans="1:10">
      <c r="A414" s="4" t="s">
        <v>21</v>
      </c>
      <c r="B414" s="5" t="s">
        <v>599</v>
      </c>
      <c r="C414" s="5" t="s">
        <v>633</v>
      </c>
      <c r="D414" s="5" t="s">
        <v>613</v>
      </c>
      <c r="E414" s="5" t="s">
        <v>619</v>
      </c>
      <c r="F414" s="6">
        <v>23903</v>
      </c>
      <c r="G414" s="7">
        <v>218.4</v>
      </c>
      <c r="H414" s="8">
        <v>3</v>
      </c>
      <c r="I414" s="8">
        <v>7</v>
      </c>
      <c r="J414" s="16" t="str">
        <f t="shared" si="6"/>
        <v>B, 20-26</v>
      </c>
    </row>
    <row r="415" spans="1:10">
      <c r="A415" s="4" t="s">
        <v>130</v>
      </c>
      <c r="B415" s="5" t="s">
        <v>606</v>
      </c>
      <c r="C415" s="5" t="s">
        <v>613</v>
      </c>
      <c r="D415" s="5" t="s">
        <v>614</v>
      </c>
      <c r="E415" s="5" t="s">
        <v>619</v>
      </c>
      <c r="F415" s="6">
        <v>23892</v>
      </c>
      <c r="G415" s="7">
        <v>143.28</v>
      </c>
      <c r="H415" s="8">
        <v>18</v>
      </c>
      <c r="I415" s="8">
        <v>7</v>
      </c>
      <c r="J415" s="16" t="str">
        <f t="shared" si="6"/>
        <v>B, 20-26</v>
      </c>
    </row>
    <row r="416" spans="1:10">
      <c r="A416" s="4" t="s">
        <v>456</v>
      </c>
      <c r="B416" s="5" t="s">
        <v>601</v>
      </c>
      <c r="C416" s="5" t="s">
        <v>613</v>
      </c>
      <c r="D416" s="5" t="s">
        <v>614</v>
      </c>
      <c r="E416" s="5" t="s">
        <v>619</v>
      </c>
      <c r="F416" s="6">
        <v>23888</v>
      </c>
      <c r="G416" s="7">
        <v>143.28</v>
      </c>
      <c r="H416" s="8">
        <v>10</v>
      </c>
      <c r="I416" s="8">
        <v>10</v>
      </c>
      <c r="J416" s="16" t="str">
        <f t="shared" si="6"/>
        <v>B, 20-26</v>
      </c>
    </row>
    <row r="417" spans="1:10">
      <c r="A417" s="4" t="s">
        <v>582</v>
      </c>
      <c r="B417" s="5" t="s">
        <v>598</v>
      </c>
      <c r="C417" s="5" t="s">
        <v>633</v>
      </c>
      <c r="D417" s="5" t="s">
        <v>613</v>
      </c>
      <c r="E417" s="5" t="s">
        <v>618</v>
      </c>
      <c r="F417" s="6">
        <v>23880</v>
      </c>
      <c r="G417" s="7">
        <v>368.4</v>
      </c>
      <c r="H417" s="8">
        <v>28</v>
      </c>
      <c r="I417" s="8">
        <v>10</v>
      </c>
      <c r="J417" s="16" t="str">
        <f t="shared" si="6"/>
        <v>B, 20-26</v>
      </c>
    </row>
    <row r="418" spans="1:10">
      <c r="A418" s="4" t="s">
        <v>518</v>
      </c>
      <c r="B418" s="5" t="s">
        <v>598</v>
      </c>
      <c r="C418" s="5" t="s">
        <v>633</v>
      </c>
      <c r="D418" s="5" t="s">
        <v>613</v>
      </c>
      <c r="E418" s="5" t="s">
        <v>618</v>
      </c>
      <c r="F418" s="6">
        <v>23880</v>
      </c>
      <c r="G418" s="7">
        <v>218.4</v>
      </c>
      <c r="H418" s="8">
        <v>18</v>
      </c>
      <c r="I418" s="8">
        <v>10</v>
      </c>
      <c r="J418" s="16" t="str">
        <f t="shared" si="6"/>
        <v>B, 20-26</v>
      </c>
    </row>
    <row r="419" spans="1:10">
      <c r="A419" s="4" t="s">
        <v>564</v>
      </c>
      <c r="B419" s="5" t="s">
        <v>601</v>
      </c>
      <c r="C419" s="5" t="s">
        <v>613</v>
      </c>
      <c r="D419" s="5" t="s">
        <v>614</v>
      </c>
      <c r="E419" s="5" t="s">
        <v>619</v>
      </c>
      <c r="F419" s="6">
        <v>23880</v>
      </c>
      <c r="G419" s="7">
        <v>143.28</v>
      </c>
      <c r="H419" s="8">
        <v>26</v>
      </c>
      <c r="I419" s="8">
        <v>10</v>
      </c>
      <c r="J419" s="16" t="str">
        <f t="shared" si="6"/>
        <v>B, 20-26</v>
      </c>
    </row>
    <row r="420" spans="1:10">
      <c r="A420" s="4" t="s">
        <v>174</v>
      </c>
      <c r="B420" s="5" t="s">
        <v>604</v>
      </c>
      <c r="C420" s="5" t="s">
        <v>633</v>
      </c>
      <c r="D420" s="5" t="s">
        <v>613</v>
      </c>
      <c r="E420" s="5" t="s">
        <v>618</v>
      </c>
      <c r="F420" s="6">
        <v>23860</v>
      </c>
      <c r="G420" s="7">
        <v>218.4</v>
      </c>
      <c r="H420" s="8">
        <v>27</v>
      </c>
      <c r="I420" s="8">
        <v>7</v>
      </c>
      <c r="J420" s="16" t="str">
        <f t="shared" si="6"/>
        <v>B, 20-26</v>
      </c>
    </row>
    <row r="421" spans="1:10">
      <c r="A421" s="4" t="s">
        <v>294</v>
      </c>
      <c r="B421" s="5" t="s">
        <v>603</v>
      </c>
      <c r="C421" s="5" t="s">
        <v>633</v>
      </c>
      <c r="D421" s="5" t="s">
        <v>613</v>
      </c>
      <c r="E421" s="5" t="s">
        <v>619</v>
      </c>
      <c r="F421" s="6">
        <v>23860</v>
      </c>
      <c r="G421" s="7">
        <v>218.4</v>
      </c>
      <c r="H421" s="8">
        <v>13</v>
      </c>
      <c r="I421" s="8">
        <v>9</v>
      </c>
      <c r="J421" s="16" t="str">
        <f t="shared" si="6"/>
        <v>B, 20-26</v>
      </c>
    </row>
    <row r="422" spans="1:10">
      <c r="A422" s="4" t="s">
        <v>163</v>
      </c>
      <c r="B422" s="5" t="s">
        <v>598</v>
      </c>
      <c r="C422" s="5" t="s">
        <v>633</v>
      </c>
      <c r="D422" s="5" t="s">
        <v>613</v>
      </c>
      <c r="E422" s="5" t="s">
        <v>618</v>
      </c>
      <c r="F422" s="6">
        <v>23840</v>
      </c>
      <c r="G422" s="7">
        <v>218.4</v>
      </c>
      <c r="H422" s="8">
        <v>26</v>
      </c>
      <c r="I422" s="8">
        <v>7</v>
      </c>
      <c r="J422" s="16" t="str">
        <f t="shared" si="6"/>
        <v>B, 20-26</v>
      </c>
    </row>
    <row r="423" spans="1:10">
      <c r="A423" s="4" t="s">
        <v>25</v>
      </c>
      <c r="B423" s="5" t="s">
        <v>602</v>
      </c>
      <c r="C423" s="5" t="s">
        <v>613</v>
      </c>
      <c r="D423" s="5" t="s">
        <v>614</v>
      </c>
      <c r="E423" s="5" t="s">
        <v>619</v>
      </c>
      <c r="F423" s="6">
        <v>23831</v>
      </c>
      <c r="G423" s="7">
        <v>114.72</v>
      </c>
      <c r="H423" s="8">
        <v>4</v>
      </c>
      <c r="I423" s="8">
        <v>7</v>
      </c>
      <c r="J423" s="16" t="str">
        <f t="shared" si="6"/>
        <v>B, 20-26</v>
      </c>
    </row>
    <row r="424" spans="1:10">
      <c r="A424" s="4" t="s">
        <v>536</v>
      </c>
      <c r="B424" s="5" t="s">
        <v>598</v>
      </c>
      <c r="C424" s="5" t="s">
        <v>633</v>
      </c>
      <c r="D424" s="5" t="s">
        <v>613</v>
      </c>
      <c r="E424" s="5" t="s">
        <v>618</v>
      </c>
      <c r="F424" s="6">
        <v>23830</v>
      </c>
      <c r="G424" s="7">
        <v>218.4</v>
      </c>
      <c r="H424" s="8">
        <v>23</v>
      </c>
      <c r="I424" s="8">
        <v>10</v>
      </c>
      <c r="J424" s="16" t="str">
        <f t="shared" si="6"/>
        <v>B, 20-26</v>
      </c>
    </row>
    <row r="425" spans="1:10">
      <c r="A425" s="4" t="s">
        <v>356</v>
      </c>
      <c r="B425" s="5" t="s">
        <v>606</v>
      </c>
      <c r="C425" s="5" t="s">
        <v>613</v>
      </c>
      <c r="D425" s="5" t="s">
        <v>614</v>
      </c>
      <c r="E425" s="5" t="s">
        <v>619</v>
      </c>
      <c r="F425" s="6">
        <v>23819</v>
      </c>
      <c r="G425" s="7">
        <v>143.28</v>
      </c>
      <c r="H425" s="8">
        <v>22</v>
      </c>
      <c r="I425" s="8">
        <v>9</v>
      </c>
      <c r="J425" s="16" t="str">
        <f t="shared" si="6"/>
        <v>B, 20-26</v>
      </c>
    </row>
    <row r="426" spans="1:10">
      <c r="A426" s="4" t="s">
        <v>460</v>
      </c>
      <c r="B426" s="5" t="s">
        <v>603</v>
      </c>
      <c r="C426" s="5" t="s">
        <v>633</v>
      </c>
      <c r="D426" s="5" t="s">
        <v>613</v>
      </c>
      <c r="E426" s="5" t="s">
        <v>619</v>
      </c>
      <c r="F426" s="6">
        <v>23800</v>
      </c>
      <c r="G426" s="7">
        <v>218.4</v>
      </c>
      <c r="H426" s="8">
        <v>10</v>
      </c>
      <c r="I426" s="8">
        <v>10</v>
      </c>
      <c r="J426" s="16" t="str">
        <f t="shared" si="6"/>
        <v>B, 20-26</v>
      </c>
    </row>
    <row r="427" spans="1:10">
      <c r="A427" s="4" t="s">
        <v>213</v>
      </c>
      <c r="B427" s="5" t="s">
        <v>601</v>
      </c>
      <c r="C427" s="5" t="s">
        <v>613</v>
      </c>
      <c r="D427" s="5" t="s">
        <v>614</v>
      </c>
      <c r="E427" s="5" t="s">
        <v>619</v>
      </c>
      <c r="F427" s="6">
        <v>23796</v>
      </c>
      <c r="G427" s="7">
        <v>143.28</v>
      </c>
      <c r="H427" s="8">
        <v>28</v>
      </c>
      <c r="I427" s="8">
        <v>8</v>
      </c>
      <c r="J427" s="16" t="str">
        <f t="shared" si="6"/>
        <v>B, 20-26</v>
      </c>
    </row>
    <row r="428" spans="1:10">
      <c r="A428" s="4" t="s">
        <v>34</v>
      </c>
      <c r="B428" s="5" t="s">
        <v>600</v>
      </c>
      <c r="C428" s="5" t="s">
        <v>633</v>
      </c>
      <c r="D428" s="5" t="s">
        <v>613</v>
      </c>
      <c r="E428" s="5" t="s">
        <v>618</v>
      </c>
      <c r="F428" s="6">
        <v>23780</v>
      </c>
      <c r="G428" s="7">
        <v>218.4</v>
      </c>
      <c r="H428" s="8">
        <v>4</v>
      </c>
      <c r="I428" s="8">
        <v>7</v>
      </c>
      <c r="J428" s="16" t="str">
        <f t="shared" si="6"/>
        <v>B, 20-26</v>
      </c>
    </row>
    <row r="429" spans="1:10">
      <c r="A429" s="4" t="s">
        <v>274</v>
      </c>
      <c r="B429" s="5" t="s">
        <v>598</v>
      </c>
      <c r="C429" s="5" t="s">
        <v>633</v>
      </c>
      <c r="D429" s="5" t="s">
        <v>613</v>
      </c>
      <c r="E429" s="5" t="s">
        <v>618</v>
      </c>
      <c r="F429" s="6">
        <v>23760</v>
      </c>
      <c r="G429" s="7">
        <v>218.4</v>
      </c>
      <c r="H429" s="8">
        <v>11</v>
      </c>
      <c r="I429" s="8">
        <v>9</v>
      </c>
      <c r="J429" s="16" t="str">
        <f t="shared" si="6"/>
        <v>B, 20-26</v>
      </c>
    </row>
    <row r="430" spans="1:10">
      <c r="A430" s="4" t="s">
        <v>451</v>
      </c>
      <c r="B430" s="5" t="s">
        <v>598</v>
      </c>
      <c r="C430" s="5" t="s">
        <v>633</v>
      </c>
      <c r="D430" s="5" t="s">
        <v>613</v>
      </c>
      <c r="E430" s="5" t="s">
        <v>619</v>
      </c>
      <c r="F430" s="6">
        <v>23740</v>
      </c>
      <c r="G430" s="7">
        <v>218.4</v>
      </c>
      <c r="H430" s="8">
        <v>10</v>
      </c>
      <c r="I430" s="8">
        <v>10</v>
      </c>
      <c r="J430" s="16" t="str">
        <f t="shared" si="6"/>
        <v>B, 20-26</v>
      </c>
    </row>
    <row r="431" spans="1:10">
      <c r="A431" s="4" t="s">
        <v>48</v>
      </c>
      <c r="B431" s="5" t="s">
        <v>601</v>
      </c>
      <c r="C431" s="5" t="s">
        <v>613</v>
      </c>
      <c r="D431" s="5" t="s">
        <v>614</v>
      </c>
      <c r="E431" s="5" t="s">
        <v>619</v>
      </c>
      <c r="F431" s="6">
        <v>23740</v>
      </c>
      <c r="G431" s="7">
        <v>143.28</v>
      </c>
      <c r="H431" s="8">
        <v>6</v>
      </c>
      <c r="I431" s="8">
        <v>7</v>
      </c>
      <c r="J431" s="16" t="str">
        <f t="shared" si="6"/>
        <v>B, 20-26</v>
      </c>
    </row>
    <row r="432" spans="1:10">
      <c r="A432" s="4" t="s">
        <v>271</v>
      </c>
      <c r="B432" s="5" t="s">
        <v>600</v>
      </c>
      <c r="C432" s="5" t="s">
        <v>633</v>
      </c>
      <c r="D432" s="5" t="s">
        <v>613</v>
      </c>
      <c r="E432" s="5" t="s">
        <v>618</v>
      </c>
      <c r="F432" s="6">
        <v>23720</v>
      </c>
      <c r="G432" s="7">
        <v>218.4</v>
      </c>
      <c r="H432" s="8">
        <v>11</v>
      </c>
      <c r="I432" s="8">
        <v>9</v>
      </c>
      <c r="J432" s="16" t="str">
        <f t="shared" si="6"/>
        <v>B, 20-26</v>
      </c>
    </row>
    <row r="433" spans="1:10">
      <c r="A433" s="4" t="s">
        <v>10</v>
      </c>
      <c r="B433" s="5" t="s">
        <v>600</v>
      </c>
      <c r="C433" s="5" t="s">
        <v>633</v>
      </c>
      <c r="D433" s="5" t="s">
        <v>613</v>
      </c>
      <c r="E433" s="5" t="s">
        <v>619</v>
      </c>
      <c r="F433" s="6">
        <v>23720</v>
      </c>
      <c r="G433" s="7">
        <v>218.4</v>
      </c>
      <c r="H433" s="8">
        <v>3</v>
      </c>
      <c r="I433" s="8">
        <v>7</v>
      </c>
      <c r="J433" s="16" t="str">
        <f t="shared" si="6"/>
        <v>B, 20-26</v>
      </c>
    </row>
    <row r="434" spans="1:10">
      <c r="A434" s="4" t="s">
        <v>249</v>
      </c>
      <c r="B434" s="5" t="s">
        <v>603</v>
      </c>
      <c r="C434" s="5" t="s">
        <v>633</v>
      </c>
      <c r="D434" s="5" t="s">
        <v>613</v>
      </c>
      <c r="E434" s="5" t="s">
        <v>618</v>
      </c>
      <c r="F434" s="6">
        <v>23700</v>
      </c>
      <c r="G434" s="7">
        <v>218.4</v>
      </c>
      <c r="H434" s="8">
        <v>6</v>
      </c>
      <c r="I434" s="8">
        <v>9</v>
      </c>
      <c r="J434" s="16" t="str">
        <f t="shared" si="6"/>
        <v>B, 20-26</v>
      </c>
    </row>
    <row r="435" spans="1:10">
      <c r="A435" s="4" t="s">
        <v>471</v>
      </c>
      <c r="B435" s="5" t="s">
        <v>603</v>
      </c>
      <c r="C435" s="5" t="s">
        <v>633</v>
      </c>
      <c r="D435" s="5" t="s">
        <v>613</v>
      </c>
      <c r="E435" s="5" t="s">
        <v>619</v>
      </c>
      <c r="F435" s="6">
        <v>23680</v>
      </c>
      <c r="G435" s="7">
        <v>218.4</v>
      </c>
      <c r="H435" s="8">
        <v>11</v>
      </c>
      <c r="I435" s="8">
        <v>10</v>
      </c>
      <c r="J435" s="16" t="str">
        <f t="shared" si="6"/>
        <v>B, 20-26</v>
      </c>
    </row>
    <row r="436" spans="1:10">
      <c r="A436" s="4" t="s">
        <v>353</v>
      </c>
      <c r="B436" s="5" t="s">
        <v>606</v>
      </c>
      <c r="C436" s="5" t="s">
        <v>613</v>
      </c>
      <c r="D436" s="5" t="s">
        <v>614</v>
      </c>
      <c r="E436" s="5" t="s">
        <v>619</v>
      </c>
      <c r="F436" s="6">
        <v>23680</v>
      </c>
      <c r="G436" s="7">
        <v>143.28</v>
      </c>
      <c r="H436" s="8">
        <v>22</v>
      </c>
      <c r="I436" s="8">
        <v>9</v>
      </c>
      <c r="J436" s="16" t="str">
        <f t="shared" si="6"/>
        <v>B, 20-26</v>
      </c>
    </row>
    <row r="437" spans="1:10">
      <c r="A437" s="4" t="s">
        <v>270</v>
      </c>
      <c r="B437" s="5" t="s">
        <v>600</v>
      </c>
      <c r="C437" s="5" t="s">
        <v>633</v>
      </c>
      <c r="D437" s="5" t="s">
        <v>613</v>
      </c>
      <c r="E437" s="5" t="s">
        <v>618</v>
      </c>
      <c r="F437" s="6">
        <v>23660</v>
      </c>
      <c r="G437" s="7">
        <v>218.4</v>
      </c>
      <c r="H437" s="8">
        <v>11</v>
      </c>
      <c r="I437" s="8">
        <v>9</v>
      </c>
      <c r="J437" s="16" t="str">
        <f t="shared" si="6"/>
        <v>B, 20-26</v>
      </c>
    </row>
    <row r="438" spans="1:10">
      <c r="A438" s="4" t="s">
        <v>259</v>
      </c>
      <c r="B438" s="5" t="s">
        <v>603</v>
      </c>
      <c r="C438" s="5" t="s">
        <v>633</v>
      </c>
      <c r="D438" s="5" t="s">
        <v>613</v>
      </c>
      <c r="E438" s="5" t="s">
        <v>619</v>
      </c>
      <c r="F438" s="6">
        <v>23660</v>
      </c>
      <c r="G438" s="7">
        <v>218.4</v>
      </c>
      <c r="H438" s="8">
        <v>7</v>
      </c>
      <c r="I438" s="8">
        <v>9</v>
      </c>
      <c r="J438" s="16" t="str">
        <f t="shared" si="6"/>
        <v>B, 20-26</v>
      </c>
    </row>
    <row r="439" spans="1:10">
      <c r="A439" s="4" t="s">
        <v>37</v>
      </c>
      <c r="B439" s="5" t="s">
        <v>602</v>
      </c>
      <c r="C439" s="5" t="s">
        <v>614</v>
      </c>
      <c r="D439" s="5" t="s">
        <v>613</v>
      </c>
      <c r="E439" s="5" t="s">
        <v>619</v>
      </c>
      <c r="F439" s="6">
        <v>23660</v>
      </c>
      <c r="G439" s="7">
        <v>143.28</v>
      </c>
      <c r="H439" s="8">
        <v>5</v>
      </c>
      <c r="I439" s="8">
        <v>7</v>
      </c>
      <c r="J439" s="16" t="str">
        <f t="shared" si="6"/>
        <v>B, 20-26</v>
      </c>
    </row>
    <row r="440" spans="1:10">
      <c r="A440" s="4" t="s">
        <v>481</v>
      </c>
      <c r="B440" s="5" t="s">
        <v>603</v>
      </c>
      <c r="C440" s="5" t="s">
        <v>613</v>
      </c>
      <c r="D440" s="5" t="s">
        <v>633</v>
      </c>
      <c r="E440" s="5" t="s">
        <v>619</v>
      </c>
      <c r="F440" s="6">
        <v>23640</v>
      </c>
      <c r="G440" s="7">
        <v>182.5</v>
      </c>
      <c r="H440" s="8">
        <v>13</v>
      </c>
      <c r="I440" s="8">
        <v>10</v>
      </c>
      <c r="J440" s="16" t="str">
        <f t="shared" si="6"/>
        <v>B, 20-26</v>
      </c>
    </row>
    <row r="441" spans="1:10">
      <c r="A441" s="4" t="s">
        <v>428</v>
      </c>
      <c r="B441" s="5" t="s">
        <v>608</v>
      </c>
      <c r="C441" s="5" t="s">
        <v>614</v>
      </c>
      <c r="D441" s="5" t="s">
        <v>613</v>
      </c>
      <c r="E441" s="5" t="s">
        <v>619</v>
      </c>
      <c r="F441" s="6">
        <v>23639</v>
      </c>
      <c r="G441" s="7">
        <v>143.28</v>
      </c>
      <c r="H441" s="8">
        <v>6</v>
      </c>
      <c r="I441" s="8">
        <v>10</v>
      </c>
      <c r="J441" s="16" t="str">
        <f t="shared" si="6"/>
        <v>B, 20-26</v>
      </c>
    </row>
    <row r="442" spans="1:10">
      <c r="A442" s="4" t="s">
        <v>149</v>
      </c>
      <c r="B442" s="5" t="s">
        <v>598</v>
      </c>
      <c r="C442" s="5" t="s">
        <v>633</v>
      </c>
      <c r="D442" s="5" t="s">
        <v>613</v>
      </c>
      <c r="E442" s="5" t="s">
        <v>619</v>
      </c>
      <c r="F442" s="6">
        <v>23620</v>
      </c>
      <c r="G442" s="7">
        <v>218.4</v>
      </c>
      <c r="H442" s="8">
        <v>20</v>
      </c>
      <c r="I442" s="8">
        <v>7</v>
      </c>
      <c r="J442" s="16" t="str">
        <f t="shared" si="6"/>
        <v>B, 20-26</v>
      </c>
    </row>
    <row r="443" spans="1:10">
      <c r="A443" s="4" t="s">
        <v>386</v>
      </c>
      <c r="B443" s="5" t="s">
        <v>599</v>
      </c>
      <c r="C443" s="5" t="s">
        <v>633</v>
      </c>
      <c r="D443" s="5" t="s">
        <v>613</v>
      </c>
      <c r="E443" s="5" t="s">
        <v>618</v>
      </c>
      <c r="F443" s="6">
        <v>23600</v>
      </c>
      <c r="G443" s="7">
        <v>218.4</v>
      </c>
      <c r="H443" s="8">
        <v>27</v>
      </c>
      <c r="I443" s="8">
        <v>9</v>
      </c>
      <c r="J443" s="16" t="str">
        <f t="shared" si="6"/>
        <v>B, 20-26</v>
      </c>
    </row>
    <row r="444" spans="1:10">
      <c r="A444" s="4" t="s">
        <v>305</v>
      </c>
      <c r="B444" s="5" t="s">
        <v>602</v>
      </c>
      <c r="C444" s="5" t="s">
        <v>614</v>
      </c>
      <c r="D444" s="5" t="s">
        <v>613</v>
      </c>
      <c r="E444" s="5" t="s">
        <v>619</v>
      </c>
      <c r="F444" s="6">
        <v>23600</v>
      </c>
      <c r="G444" s="7">
        <v>143.28</v>
      </c>
      <c r="H444" s="8">
        <v>15</v>
      </c>
      <c r="I444" s="8">
        <v>9</v>
      </c>
      <c r="J444" s="16" t="str">
        <f t="shared" si="6"/>
        <v>B, 20-26</v>
      </c>
    </row>
    <row r="445" spans="1:10">
      <c r="A445" s="4" t="s">
        <v>510</v>
      </c>
      <c r="B445" s="5" t="s">
        <v>608</v>
      </c>
      <c r="C445" s="5" t="s">
        <v>613</v>
      </c>
      <c r="D445" s="5" t="s">
        <v>614</v>
      </c>
      <c r="E445" s="5" t="s">
        <v>619</v>
      </c>
      <c r="F445" s="6">
        <v>23600</v>
      </c>
      <c r="G445" s="7">
        <v>112.81</v>
      </c>
      <c r="H445" s="8">
        <v>18</v>
      </c>
      <c r="I445" s="8">
        <v>10</v>
      </c>
      <c r="J445" s="16" t="str">
        <f t="shared" si="6"/>
        <v>B, 20-26</v>
      </c>
    </row>
    <row r="446" spans="1:10">
      <c r="A446" s="4" t="s">
        <v>243</v>
      </c>
      <c r="B446" s="5" t="s">
        <v>598</v>
      </c>
      <c r="C446" s="5" t="s">
        <v>633</v>
      </c>
      <c r="D446" s="5" t="s">
        <v>613</v>
      </c>
      <c r="E446" s="5" t="s">
        <v>619</v>
      </c>
      <c r="F446" s="6">
        <v>23580</v>
      </c>
      <c r="G446" s="7">
        <v>218.4</v>
      </c>
      <c r="H446" s="8">
        <v>5</v>
      </c>
      <c r="I446" s="8">
        <v>9</v>
      </c>
      <c r="J446" s="16" t="str">
        <f t="shared" si="6"/>
        <v>B, 20-26</v>
      </c>
    </row>
    <row r="447" spans="1:10">
      <c r="A447" s="4" t="s">
        <v>483</v>
      </c>
      <c r="B447" s="5" t="s">
        <v>603</v>
      </c>
      <c r="C447" s="5" t="s">
        <v>613</v>
      </c>
      <c r="D447" s="5" t="s">
        <v>633</v>
      </c>
      <c r="E447" s="5" t="s">
        <v>619</v>
      </c>
      <c r="F447" s="6">
        <v>23563</v>
      </c>
      <c r="G447" s="7">
        <v>181.91</v>
      </c>
      <c r="H447" s="8">
        <v>13</v>
      </c>
      <c r="I447" s="8">
        <v>10</v>
      </c>
      <c r="J447" s="16" t="str">
        <f t="shared" si="6"/>
        <v>B, 20-26</v>
      </c>
    </row>
    <row r="448" spans="1:10">
      <c r="A448" s="4" t="s">
        <v>445</v>
      </c>
      <c r="B448" s="5" t="s">
        <v>598</v>
      </c>
      <c r="C448" s="5" t="s">
        <v>633</v>
      </c>
      <c r="D448" s="5" t="s">
        <v>613</v>
      </c>
      <c r="E448" s="5" t="s">
        <v>618</v>
      </c>
      <c r="F448" s="6">
        <v>23540</v>
      </c>
      <c r="G448" s="7">
        <v>218.4</v>
      </c>
      <c r="H448" s="8">
        <v>13</v>
      </c>
      <c r="I448" s="8">
        <v>10</v>
      </c>
      <c r="J448" s="16" t="str">
        <f t="shared" si="6"/>
        <v>B, 20-26</v>
      </c>
    </row>
    <row r="449" spans="1:10">
      <c r="A449" s="4" t="s">
        <v>541</v>
      </c>
      <c r="B449" s="5" t="s">
        <v>599</v>
      </c>
      <c r="C449" s="5" t="s">
        <v>633</v>
      </c>
      <c r="D449" s="5" t="s">
        <v>613</v>
      </c>
      <c r="E449" s="5" t="s">
        <v>618</v>
      </c>
      <c r="F449" s="6">
        <v>23540</v>
      </c>
      <c r="G449" s="7">
        <v>218.4</v>
      </c>
      <c r="H449" s="8">
        <v>23</v>
      </c>
      <c r="I449" s="8">
        <v>10</v>
      </c>
      <c r="J449" s="16" t="str">
        <f t="shared" si="6"/>
        <v>B, 20-26</v>
      </c>
    </row>
    <row r="450" spans="1:10">
      <c r="A450" s="4" t="s">
        <v>42</v>
      </c>
      <c r="B450" s="5" t="s">
        <v>602</v>
      </c>
      <c r="C450" s="5" t="s">
        <v>614</v>
      </c>
      <c r="D450" s="5" t="s">
        <v>613</v>
      </c>
      <c r="E450" s="5" t="s">
        <v>619</v>
      </c>
      <c r="F450" s="6">
        <v>23540</v>
      </c>
      <c r="G450" s="7">
        <v>143.28</v>
      </c>
      <c r="H450" s="8">
        <v>5</v>
      </c>
      <c r="I450" s="8">
        <v>7</v>
      </c>
      <c r="J450" s="16" t="str">
        <f t="shared" si="6"/>
        <v>B, 20-26</v>
      </c>
    </row>
    <row r="451" spans="1:10">
      <c r="A451" s="4" t="s">
        <v>40</v>
      </c>
      <c r="B451" s="5" t="s">
        <v>601</v>
      </c>
      <c r="C451" s="5" t="s">
        <v>613</v>
      </c>
      <c r="D451" s="5" t="s">
        <v>614</v>
      </c>
      <c r="E451" s="5" t="s">
        <v>619</v>
      </c>
      <c r="F451" s="6">
        <v>23540</v>
      </c>
      <c r="G451" s="7">
        <v>143.28</v>
      </c>
      <c r="H451" s="8">
        <v>5</v>
      </c>
      <c r="I451" s="8">
        <v>7</v>
      </c>
      <c r="J451" s="16" t="str">
        <f t="shared" ref="J451:J514" si="7">IF(F451&gt;26000,"A &gt; 26 ton",IF(F451&gt;20000,"B, 20-26",IF(F451&gt;15000,"C, 15-20",IF(F451&gt;10000,"D, 10-15","E &lt;10"))))</f>
        <v>B, 20-26</v>
      </c>
    </row>
    <row r="452" spans="1:10">
      <c r="A452" s="4" t="s">
        <v>101</v>
      </c>
      <c r="B452" s="5" t="s">
        <v>603</v>
      </c>
      <c r="C452" s="5" t="s">
        <v>633</v>
      </c>
      <c r="D452" s="5" t="s">
        <v>613</v>
      </c>
      <c r="E452" s="5" t="s">
        <v>619</v>
      </c>
      <c r="F452" s="6">
        <v>23525</v>
      </c>
      <c r="G452" s="7">
        <v>218.4</v>
      </c>
      <c r="H452" s="8">
        <v>14</v>
      </c>
      <c r="I452" s="8">
        <v>7</v>
      </c>
      <c r="J452" s="16" t="str">
        <f t="shared" si="7"/>
        <v>B, 20-26</v>
      </c>
    </row>
    <row r="453" spans="1:10">
      <c r="A453" s="4" t="s">
        <v>152</v>
      </c>
      <c r="B453" s="5" t="s">
        <v>598</v>
      </c>
      <c r="C453" s="5" t="s">
        <v>633</v>
      </c>
      <c r="D453" s="5" t="s">
        <v>613</v>
      </c>
      <c r="E453" s="5" t="s">
        <v>618</v>
      </c>
      <c r="F453" s="6">
        <v>23520</v>
      </c>
      <c r="G453" s="7">
        <v>218.4</v>
      </c>
      <c r="H453" s="8">
        <v>21</v>
      </c>
      <c r="I453" s="8">
        <v>7</v>
      </c>
      <c r="J453" s="16" t="str">
        <f t="shared" si="7"/>
        <v>B, 20-26</v>
      </c>
    </row>
    <row r="454" spans="1:10">
      <c r="A454" s="4" t="s">
        <v>211</v>
      </c>
      <c r="B454" s="5" t="s">
        <v>599</v>
      </c>
      <c r="C454" s="5" t="s">
        <v>633</v>
      </c>
      <c r="D454" s="5" t="s">
        <v>613</v>
      </c>
      <c r="E454" s="5" t="s">
        <v>619</v>
      </c>
      <c r="F454" s="6">
        <v>23520</v>
      </c>
      <c r="G454" s="7">
        <v>218.4</v>
      </c>
      <c r="H454" s="8">
        <v>25</v>
      </c>
      <c r="I454" s="8">
        <v>8</v>
      </c>
      <c r="J454" s="16" t="str">
        <f t="shared" si="7"/>
        <v>B, 20-26</v>
      </c>
    </row>
    <row r="455" spans="1:10">
      <c r="A455" s="4" t="s">
        <v>447</v>
      </c>
      <c r="B455" s="5" t="s">
        <v>597</v>
      </c>
      <c r="C455" s="5" t="s">
        <v>613</v>
      </c>
      <c r="D455" s="5" t="s">
        <v>633</v>
      </c>
      <c r="E455" s="5" t="s">
        <v>619</v>
      </c>
      <c r="F455" s="6">
        <v>23506</v>
      </c>
      <c r="G455" s="7">
        <v>117.53</v>
      </c>
      <c r="H455" s="8">
        <v>10</v>
      </c>
      <c r="I455" s="8">
        <v>10</v>
      </c>
      <c r="J455" s="16" t="str">
        <f t="shared" si="7"/>
        <v>B, 20-26</v>
      </c>
    </row>
    <row r="456" spans="1:10">
      <c r="A456" s="4" t="s">
        <v>484</v>
      </c>
      <c r="B456" s="5" t="s">
        <v>600</v>
      </c>
      <c r="C456" s="5" t="s">
        <v>633</v>
      </c>
      <c r="D456" s="5" t="s">
        <v>613</v>
      </c>
      <c r="E456" s="5" t="s">
        <v>618</v>
      </c>
      <c r="F456" s="6">
        <v>23500</v>
      </c>
      <c r="G456" s="7">
        <v>218.4</v>
      </c>
      <c r="H456" s="8">
        <v>13</v>
      </c>
      <c r="I456" s="8">
        <v>10</v>
      </c>
      <c r="J456" s="16" t="str">
        <f t="shared" si="7"/>
        <v>B, 20-26</v>
      </c>
    </row>
    <row r="457" spans="1:10">
      <c r="A457" s="4" t="s">
        <v>419</v>
      </c>
      <c r="B457" s="5" t="s">
        <v>598</v>
      </c>
      <c r="C457" s="5" t="s">
        <v>633</v>
      </c>
      <c r="D457" s="5" t="s">
        <v>613</v>
      </c>
      <c r="E457" s="5" t="s">
        <v>619</v>
      </c>
      <c r="F457" s="6">
        <v>23500</v>
      </c>
      <c r="G457" s="7">
        <v>218.4</v>
      </c>
      <c r="H457" s="8">
        <v>5</v>
      </c>
      <c r="I457" s="8">
        <v>10</v>
      </c>
      <c r="J457" s="16" t="str">
        <f t="shared" si="7"/>
        <v>B, 20-26</v>
      </c>
    </row>
    <row r="458" spans="1:10">
      <c r="A458" s="4" t="s">
        <v>365</v>
      </c>
      <c r="B458" s="5" t="s">
        <v>601</v>
      </c>
      <c r="C458" s="5" t="s">
        <v>613</v>
      </c>
      <c r="D458" s="5" t="s">
        <v>614</v>
      </c>
      <c r="E458" s="5" t="s">
        <v>619</v>
      </c>
      <c r="F458" s="6">
        <v>23500</v>
      </c>
      <c r="G458" s="7">
        <v>143.28</v>
      </c>
      <c r="H458" s="8">
        <v>22</v>
      </c>
      <c r="I458" s="8">
        <v>9</v>
      </c>
      <c r="J458" s="16" t="str">
        <f t="shared" si="7"/>
        <v>B, 20-26</v>
      </c>
    </row>
    <row r="459" spans="1:10">
      <c r="A459" s="4" t="s">
        <v>22</v>
      </c>
      <c r="B459" s="5" t="s">
        <v>599</v>
      </c>
      <c r="C459" s="5" t="s">
        <v>633</v>
      </c>
      <c r="D459" s="5" t="s">
        <v>613</v>
      </c>
      <c r="E459" s="5" t="s">
        <v>618</v>
      </c>
      <c r="F459" s="6">
        <v>23480</v>
      </c>
      <c r="G459" s="7">
        <v>218.4</v>
      </c>
      <c r="H459" s="8">
        <v>3</v>
      </c>
      <c r="I459" s="8">
        <v>7</v>
      </c>
      <c r="J459" s="16" t="str">
        <f t="shared" si="7"/>
        <v>B, 20-26</v>
      </c>
    </row>
    <row r="460" spans="1:10">
      <c r="A460" s="4" t="s">
        <v>411</v>
      </c>
      <c r="B460" s="5" t="s">
        <v>598</v>
      </c>
      <c r="C460" s="5" t="s">
        <v>633</v>
      </c>
      <c r="D460" s="5" t="s">
        <v>613</v>
      </c>
      <c r="E460" s="5" t="s">
        <v>618</v>
      </c>
      <c r="F460" s="6">
        <v>23480</v>
      </c>
      <c r="G460" s="7">
        <v>218.4</v>
      </c>
      <c r="H460" s="8">
        <v>3</v>
      </c>
      <c r="I460" s="8">
        <v>10</v>
      </c>
      <c r="J460" s="16" t="str">
        <f t="shared" si="7"/>
        <v>B, 20-26</v>
      </c>
    </row>
    <row r="461" spans="1:10">
      <c r="A461" s="4" t="s">
        <v>231</v>
      </c>
      <c r="B461" s="5" t="s">
        <v>598</v>
      </c>
      <c r="C461" s="5" t="s">
        <v>633</v>
      </c>
      <c r="D461" s="5" t="s">
        <v>613</v>
      </c>
      <c r="E461" s="5" t="s">
        <v>619</v>
      </c>
      <c r="F461" s="6">
        <v>23444</v>
      </c>
      <c r="G461" s="7">
        <v>218.4</v>
      </c>
      <c r="H461" s="8">
        <v>1</v>
      </c>
      <c r="I461" s="8">
        <v>9</v>
      </c>
      <c r="J461" s="16" t="str">
        <f t="shared" si="7"/>
        <v>B, 20-26</v>
      </c>
    </row>
    <row r="462" spans="1:10">
      <c r="A462" s="4" t="s">
        <v>405</v>
      </c>
      <c r="B462" s="5" t="s">
        <v>600</v>
      </c>
      <c r="C462" s="5" t="s">
        <v>633</v>
      </c>
      <c r="D462" s="5" t="s">
        <v>613</v>
      </c>
      <c r="E462" s="5" t="s">
        <v>618</v>
      </c>
      <c r="F462" s="6">
        <v>23440</v>
      </c>
      <c r="G462" s="7">
        <v>218.4</v>
      </c>
      <c r="H462" s="8">
        <v>2</v>
      </c>
      <c r="I462" s="8">
        <v>10</v>
      </c>
      <c r="J462" s="16" t="str">
        <f t="shared" si="7"/>
        <v>B, 20-26</v>
      </c>
    </row>
    <row r="463" spans="1:10">
      <c r="A463" s="4" t="s">
        <v>251</v>
      </c>
      <c r="B463" s="5" t="s">
        <v>598</v>
      </c>
      <c r="C463" s="5" t="s">
        <v>633</v>
      </c>
      <c r="D463" s="5" t="s">
        <v>613</v>
      </c>
      <c r="E463" s="5" t="s">
        <v>619</v>
      </c>
      <c r="F463" s="6">
        <v>23440</v>
      </c>
      <c r="G463" s="7">
        <v>218.4</v>
      </c>
      <c r="H463" s="8">
        <v>6</v>
      </c>
      <c r="I463" s="8">
        <v>9</v>
      </c>
      <c r="J463" s="16" t="str">
        <f t="shared" si="7"/>
        <v>B, 20-26</v>
      </c>
    </row>
    <row r="464" spans="1:10">
      <c r="A464" s="4" t="s">
        <v>595</v>
      </c>
      <c r="B464" s="5" t="s">
        <v>599</v>
      </c>
      <c r="C464" s="5" t="s">
        <v>633</v>
      </c>
      <c r="D464" s="5" t="s">
        <v>613</v>
      </c>
      <c r="E464" s="5" t="s">
        <v>619</v>
      </c>
      <c r="F464" s="6">
        <v>23437</v>
      </c>
      <c r="G464" s="7">
        <v>218.4</v>
      </c>
      <c r="H464" s="8">
        <v>31</v>
      </c>
      <c r="I464" s="8">
        <v>10</v>
      </c>
      <c r="J464" s="16" t="str">
        <f t="shared" si="7"/>
        <v>B, 20-26</v>
      </c>
    </row>
    <row r="465" spans="1:10">
      <c r="A465" s="4" t="s">
        <v>222</v>
      </c>
      <c r="B465" s="5" t="s">
        <v>601</v>
      </c>
      <c r="C465" s="5" t="s">
        <v>613</v>
      </c>
      <c r="D465" s="5" t="s">
        <v>614</v>
      </c>
      <c r="E465" s="5" t="s">
        <v>619</v>
      </c>
      <c r="F465" s="6">
        <v>23415</v>
      </c>
      <c r="G465" s="7">
        <v>143.28</v>
      </c>
      <c r="H465" s="8">
        <v>29</v>
      </c>
      <c r="I465" s="8">
        <v>8</v>
      </c>
      <c r="J465" s="16" t="str">
        <f t="shared" si="7"/>
        <v>B, 20-26</v>
      </c>
    </row>
    <row r="466" spans="1:10">
      <c r="A466" s="4" t="s">
        <v>482</v>
      </c>
      <c r="B466" s="5" t="s">
        <v>598</v>
      </c>
      <c r="C466" s="5" t="s">
        <v>613</v>
      </c>
      <c r="D466" s="5" t="s">
        <v>633</v>
      </c>
      <c r="E466" s="5" t="s">
        <v>619</v>
      </c>
      <c r="F466" s="6">
        <v>23400</v>
      </c>
      <c r="G466" s="7">
        <v>212.94</v>
      </c>
      <c r="H466" s="8">
        <v>13</v>
      </c>
      <c r="I466" s="8">
        <v>10</v>
      </c>
      <c r="J466" s="16" t="str">
        <f t="shared" si="7"/>
        <v>B, 20-26</v>
      </c>
    </row>
    <row r="467" spans="1:10">
      <c r="A467" s="4" t="s">
        <v>422</v>
      </c>
      <c r="B467" s="5" t="s">
        <v>597</v>
      </c>
      <c r="C467" s="5" t="s">
        <v>613</v>
      </c>
      <c r="D467" s="5" t="s">
        <v>633</v>
      </c>
      <c r="E467" s="5" t="s">
        <v>619</v>
      </c>
      <c r="F467" s="6">
        <v>23400</v>
      </c>
      <c r="G467" s="7">
        <v>117</v>
      </c>
      <c r="H467" s="8">
        <v>6</v>
      </c>
      <c r="I467" s="8">
        <v>10</v>
      </c>
      <c r="J467" s="16" t="str">
        <f t="shared" si="7"/>
        <v>B, 20-26</v>
      </c>
    </row>
    <row r="468" spans="1:10">
      <c r="A468" s="4" t="s">
        <v>229</v>
      </c>
      <c r="B468" s="5" t="s">
        <v>597</v>
      </c>
      <c r="C468" s="5" t="s">
        <v>633</v>
      </c>
      <c r="D468" s="5" t="s">
        <v>613</v>
      </c>
      <c r="E468" s="5" t="s">
        <v>618</v>
      </c>
      <c r="F468" s="6">
        <v>23380</v>
      </c>
      <c r="G468" s="7">
        <v>210</v>
      </c>
      <c r="H468" s="8">
        <v>31</v>
      </c>
      <c r="I468" s="8">
        <v>8</v>
      </c>
      <c r="J468" s="16" t="str">
        <f t="shared" si="7"/>
        <v>B, 20-26</v>
      </c>
    </row>
    <row r="469" spans="1:10">
      <c r="A469" s="4" t="s">
        <v>295</v>
      </c>
      <c r="B469" s="5" t="s">
        <v>598</v>
      </c>
      <c r="C469" s="5" t="s">
        <v>633</v>
      </c>
      <c r="D469" s="5" t="s">
        <v>613</v>
      </c>
      <c r="E469" s="5" t="s">
        <v>619</v>
      </c>
      <c r="F469" s="6">
        <v>23360</v>
      </c>
      <c r="G469" s="7">
        <v>218.4</v>
      </c>
      <c r="H469" s="8">
        <v>13</v>
      </c>
      <c r="I469" s="8">
        <v>9</v>
      </c>
      <c r="J469" s="16" t="str">
        <f t="shared" si="7"/>
        <v>B, 20-26</v>
      </c>
    </row>
    <row r="470" spans="1:10">
      <c r="A470" s="4" t="s">
        <v>81</v>
      </c>
      <c r="B470" s="5" t="s">
        <v>602</v>
      </c>
      <c r="C470" s="5" t="s">
        <v>613</v>
      </c>
      <c r="D470" s="5" t="s">
        <v>614</v>
      </c>
      <c r="E470" s="5" t="s">
        <v>619</v>
      </c>
      <c r="F470" s="6">
        <v>23340</v>
      </c>
      <c r="G470" s="7">
        <v>114.72</v>
      </c>
      <c r="H470" s="8">
        <v>11</v>
      </c>
      <c r="I470" s="8">
        <v>7</v>
      </c>
      <c r="J470" s="16" t="str">
        <f t="shared" si="7"/>
        <v>B, 20-26</v>
      </c>
    </row>
    <row r="471" spans="1:10">
      <c r="A471" s="4" t="s">
        <v>244</v>
      </c>
      <c r="B471" s="5" t="s">
        <v>600</v>
      </c>
      <c r="C471" s="5" t="s">
        <v>633</v>
      </c>
      <c r="D471" s="5" t="s">
        <v>613</v>
      </c>
      <c r="E471" s="5" t="s">
        <v>618</v>
      </c>
      <c r="F471" s="6">
        <v>23300</v>
      </c>
      <c r="G471" s="7">
        <v>218.4</v>
      </c>
      <c r="H471" s="8">
        <v>5</v>
      </c>
      <c r="I471" s="8">
        <v>9</v>
      </c>
      <c r="J471" s="16" t="str">
        <f t="shared" si="7"/>
        <v>B, 20-26</v>
      </c>
    </row>
    <row r="472" spans="1:10">
      <c r="A472" s="4" t="s">
        <v>476</v>
      </c>
      <c r="B472" s="5" t="s">
        <v>601</v>
      </c>
      <c r="C472" s="5" t="s">
        <v>613</v>
      </c>
      <c r="D472" s="5" t="s">
        <v>614</v>
      </c>
      <c r="E472" s="5" t="s">
        <v>619</v>
      </c>
      <c r="F472" s="6">
        <v>23300</v>
      </c>
      <c r="G472" s="7">
        <v>143.28</v>
      </c>
      <c r="H472" s="8">
        <v>13</v>
      </c>
      <c r="I472" s="8">
        <v>10</v>
      </c>
      <c r="J472" s="16" t="str">
        <f t="shared" si="7"/>
        <v>B, 20-26</v>
      </c>
    </row>
    <row r="473" spans="1:10">
      <c r="A473" s="4" t="s">
        <v>586</v>
      </c>
      <c r="B473" s="5" t="s">
        <v>598</v>
      </c>
      <c r="C473" s="5" t="s">
        <v>633</v>
      </c>
      <c r="D473" s="5" t="s">
        <v>613</v>
      </c>
      <c r="E473" s="5" t="s">
        <v>619</v>
      </c>
      <c r="F473" s="6">
        <v>23294</v>
      </c>
      <c r="G473" s="7">
        <v>218.4</v>
      </c>
      <c r="H473" s="8">
        <v>30</v>
      </c>
      <c r="I473" s="8">
        <v>10</v>
      </c>
      <c r="J473" s="16" t="str">
        <f t="shared" si="7"/>
        <v>B, 20-26</v>
      </c>
    </row>
    <row r="474" spans="1:10">
      <c r="A474" s="4" t="s">
        <v>400</v>
      </c>
      <c r="B474" s="5" t="s">
        <v>606</v>
      </c>
      <c r="C474" s="5" t="s">
        <v>613</v>
      </c>
      <c r="D474" s="5" t="s">
        <v>614</v>
      </c>
      <c r="E474" s="5" t="s">
        <v>619</v>
      </c>
      <c r="F474" s="6">
        <v>23252</v>
      </c>
      <c r="G474" s="7">
        <v>143.28</v>
      </c>
      <c r="H474" s="8">
        <v>29</v>
      </c>
      <c r="I474" s="8">
        <v>9</v>
      </c>
      <c r="J474" s="16" t="str">
        <f t="shared" si="7"/>
        <v>B, 20-26</v>
      </c>
    </row>
    <row r="475" spans="1:10">
      <c r="A475" s="4" t="s">
        <v>179</v>
      </c>
      <c r="B475" s="5" t="s">
        <v>598</v>
      </c>
      <c r="C475" s="5" t="s">
        <v>633</v>
      </c>
      <c r="D475" s="5" t="s">
        <v>613</v>
      </c>
      <c r="E475" s="5" t="s">
        <v>618</v>
      </c>
      <c r="F475" s="6">
        <v>23247</v>
      </c>
      <c r="G475" s="7">
        <v>218.4</v>
      </c>
      <c r="H475" s="8">
        <v>21</v>
      </c>
      <c r="I475" s="8">
        <v>8</v>
      </c>
      <c r="J475" s="16" t="str">
        <f t="shared" si="7"/>
        <v>B, 20-26</v>
      </c>
    </row>
    <row r="476" spans="1:10">
      <c r="A476" s="4" t="s">
        <v>54</v>
      </c>
      <c r="B476" s="5" t="s">
        <v>601</v>
      </c>
      <c r="C476" s="5" t="s">
        <v>614</v>
      </c>
      <c r="D476" s="5" t="s">
        <v>613</v>
      </c>
      <c r="E476" s="5" t="s">
        <v>619</v>
      </c>
      <c r="F476" s="6">
        <v>23240</v>
      </c>
      <c r="G476" s="7">
        <v>114.72</v>
      </c>
      <c r="H476" s="8">
        <v>6</v>
      </c>
      <c r="I476" s="8">
        <v>7</v>
      </c>
      <c r="J476" s="16" t="str">
        <f t="shared" si="7"/>
        <v>B, 20-26</v>
      </c>
    </row>
    <row r="477" spans="1:10">
      <c r="A477" s="4" t="s">
        <v>287</v>
      </c>
      <c r="B477" s="5" t="s">
        <v>598</v>
      </c>
      <c r="C477" s="5" t="s">
        <v>633</v>
      </c>
      <c r="D477" s="5" t="s">
        <v>613</v>
      </c>
      <c r="E477" s="5" t="s">
        <v>619</v>
      </c>
      <c r="F477" s="6">
        <v>23200</v>
      </c>
      <c r="G477" s="7">
        <v>218.4</v>
      </c>
      <c r="H477" s="8">
        <v>12</v>
      </c>
      <c r="I477" s="8">
        <v>9</v>
      </c>
      <c r="J477" s="16" t="str">
        <f t="shared" si="7"/>
        <v>B, 20-26</v>
      </c>
    </row>
    <row r="478" spans="1:10">
      <c r="A478" s="4" t="s">
        <v>449</v>
      </c>
      <c r="B478" s="5" t="s">
        <v>598</v>
      </c>
      <c r="C478" s="5" t="s">
        <v>633</v>
      </c>
      <c r="D478" s="5" t="s">
        <v>613</v>
      </c>
      <c r="E478" s="5" t="s">
        <v>619</v>
      </c>
      <c r="F478" s="6">
        <v>23180</v>
      </c>
      <c r="G478" s="7">
        <v>218.4</v>
      </c>
      <c r="H478" s="8">
        <v>10</v>
      </c>
      <c r="I478" s="8">
        <v>10</v>
      </c>
      <c r="J478" s="16" t="str">
        <f t="shared" si="7"/>
        <v>B, 20-26</v>
      </c>
    </row>
    <row r="479" spans="1:10">
      <c r="A479" s="4" t="s">
        <v>589</v>
      </c>
      <c r="B479" s="5" t="s">
        <v>598</v>
      </c>
      <c r="C479" s="5" t="s">
        <v>633</v>
      </c>
      <c r="D479" s="5" t="s">
        <v>613</v>
      </c>
      <c r="E479" s="5" t="s">
        <v>619</v>
      </c>
      <c r="F479" s="6">
        <v>23160</v>
      </c>
      <c r="G479" s="7">
        <v>218.4</v>
      </c>
      <c r="H479" s="8">
        <v>31</v>
      </c>
      <c r="I479" s="8">
        <v>10</v>
      </c>
      <c r="J479" s="16" t="str">
        <f t="shared" si="7"/>
        <v>B, 20-26</v>
      </c>
    </row>
    <row r="480" spans="1:10">
      <c r="A480" s="4" t="s">
        <v>469</v>
      </c>
      <c r="B480" s="5" t="s">
        <v>602</v>
      </c>
      <c r="C480" s="5" t="s">
        <v>614</v>
      </c>
      <c r="D480" s="5" t="s">
        <v>613</v>
      </c>
      <c r="E480" s="5" t="s">
        <v>619</v>
      </c>
      <c r="F480" s="6">
        <v>23140</v>
      </c>
      <c r="G480" s="7">
        <v>143.28</v>
      </c>
      <c r="H480" s="8">
        <v>11</v>
      </c>
      <c r="I480" s="8">
        <v>10</v>
      </c>
      <c r="J480" s="16" t="str">
        <f t="shared" si="7"/>
        <v>B, 20-26</v>
      </c>
    </row>
    <row r="481" spans="1:10">
      <c r="A481" s="4" t="s">
        <v>157</v>
      </c>
      <c r="B481" s="5" t="s">
        <v>603</v>
      </c>
      <c r="C481" s="5" t="s">
        <v>613</v>
      </c>
      <c r="D481" s="5" t="s">
        <v>633</v>
      </c>
      <c r="E481" s="5" t="s">
        <v>619</v>
      </c>
      <c r="F481" s="6">
        <v>23104</v>
      </c>
      <c r="G481" s="7">
        <v>178.36</v>
      </c>
      <c r="H481" s="8">
        <v>21</v>
      </c>
      <c r="I481" s="8">
        <v>7</v>
      </c>
      <c r="J481" s="16" t="str">
        <f t="shared" si="7"/>
        <v>B, 20-26</v>
      </c>
    </row>
    <row r="482" spans="1:10">
      <c r="A482" s="4" t="s">
        <v>246</v>
      </c>
      <c r="B482" s="5" t="s">
        <v>606</v>
      </c>
      <c r="C482" s="5" t="s">
        <v>613</v>
      </c>
      <c r="D482" s="5" t="s">
        <v>614</v>
      </c>
      <c r="E482" s="5" t="s">
        <v>619</v>
      </c>
      <c r="F482" s="6">
        <v>23080</v>
      </c>
      <c r="G482" s="7">
        <v>143.28</v>
      </c>
      <c r="H482" s="8">
        <v>5</v>
      </c>
      <c r="I482" s="8">
        <v>9</v>
      </c>
      <c r="J482" s="16" t="str">
        <f t="shared" si="7"/>
        <v>B, 20-26</v>
      </c>
    </row>
    <row r="483" spans="1:10">
      <c r="A483" s="4" t="s">
        <v>458</v>
      </c>
      <c r="B483" s="5" t="s">
        <v>604</v>
      </c>
      <c r="C483" s="5" t="s">
        <v>633</v>
      </c>
      <c r="D483" s="5" t="s">
        <v>613</v>
      </c>
      <c r="E483" s="5" t="s">
        <v>618</v>
      </c>
      <c r="F483" s="6">
        <v>23060</v>
      </c>
      <c r="G483" s="7">
        <v>218.4</v>
      </c>
      <c r="H483" s="8">
        <v>10</v>
      </c>
      <c r="I483" s="8">
        <v>10</v>
      </c>
      <c r="J483" s="16" t="str">
        <f t="shared" si="7"/>
        <v>B, 20-26</v>
      </c>
    </row>
    <row r="484" spans="1:10">
      <c r="A484" s="4" t="s">
        <v>138</v>
      </c>
      <c r="B484" s="5" t="s">
        <v>606</v>
      </c>
      <c r="C484" s="5" t="s">
        <v>613</v>
      </c>
      <c r="D484" s="5" t="s">
        <v>614</v>
      </c>
      <c r="E484" s="5" t="s">
        <v>619</v>
      </c>
      <c r="F484" s="6">
        <v>23060</v>
      </c>
      <c r="G484" s="7">
        <v>143.28</v>
      </c>
      <c r="H484" s="8">
        <v>19</v>
      </c>
      <c r="I484" s="8">
        <v>7</v>
      </c>
      <c r="J484" s="16" t="str">
        <f t="shared" si="7"/>
        <v>B, 20-26</v>
      </c>
    </row>
    <row r="485" spans="1:10">
      <c r="A485" s="4" t="s">
        <v>346</v>
      </c>
      <c r="B485" s="5" t="s">
        <v>601</v>
      </c>
      <c r="C485" s="5" t="s">
        <v>614</v>
      </c>
      <c r="D485" s="5" t="s">
        <v>613</v>
      </c>
      <c r="E485" s="5" t="s">
        <v>619</v>
      </c>
      <c r="F485" s="6">
        <v>23060</v>
      </c>
      <c r="G485" s="7">
        <v>114.63</v>
      </c>
      <c r="H485" s="8">
        <v>21</v>
      </c>
      <c r="I485" s="8">
        <v>9</v>
      </c>
      <c r="J485" s="16" t="str">
        <f t="shared" si="7"/>
        <v>B, 20-26</v>
      </c>
    </row>
    <row r="486" spans="1:10">
      <c r="A486" s="4" t="s">
        <v>156</v>
      </c>
      <c r="B486" s="5" t="s">
        <v>606</v>
      </c>
      <c r="C486" s="5" t="s">
        <v>613</v>
      </c>
      <c r="D486" s="5" t="s">
        <v>614</v>
      </c>
      <c r="E486" s="5" t="s">
        <v>619</v>
      </c>
      <c r="F486" s="6">
        <v>23052</v>
      </c>
      <c r="G486" s="7">
        <v>143.28</v>
      </c>
      <c r="H486" s="8">
        <v>21</v>
      </c>
      <c r="I486" s="8">
        <v>7</v>
      </c>
      <c r="J486" s="16" t="str">
        <f t="shared" si="7"/>
        <v>B, 20-26</v>
      </c>
    </row>
    <row r="487" spans="1:10">
      <c r="A487" s="4" t="s">
        <v>425</v>
      </c>
      <c r="B487" s="5" t="s">
        <v>600</v>
      </c>
      <c r="C487" s="5" t="s">
        <v>633</v>
      </c>
      <c r="D487" s="5" t="s">
        <v>613</v>
      </c>
      <c r="E487" s="5" t="s">
        <v>619</v>
      </c>
      <c r="F487" s="6">
        <v>23040</v>
      </c>
      <c r="G487" s="7">
        <v>218.4</v>
      </c>
      <c r="H487" s="8">
        <v>6</v>
      </c>
      <c r="I487" s="8">
        <v>10</v>
      </c>
      <c r="J487" s="16" t="str">
        <f t="shared" si="7"/>
        <v>B, 20-26</v>
      </c>
    </row>
    <row r="488" spans="1:10">
      <c r="A488" s="4" t="s">
        <v>323</v>
      </c>
      <c r="B488" s="5" t="s">
        <v>602</v>
      </c>
      <c r="C488" s="5" t="s">
        <v>614</v>
      </c>
      <c r="D488" s="5" t="s">
        <v>613</v>
      </c>
      <c r="E488" s="5" t="s">
        <v>619</v>
      </c>
      <c r="F488" s="6">
        <v>23020</v>
      </c>
      <c r="G488" s="7">
        <v>143.28</v>
      </c>
      <c r="H488" s="8">
        <v>18</v>
      </c>
      <c r="I488" s="8">
        <v>9</v>
      </c>
      <c r="J488" s="16" t="str">
        <f t="shared" si="7"/>
        <v>B, 20-26</v>
      </c>
    </row>
    <row r="489" spans="1:10">
      <c r="A489" s="4" t="s">
        <v>565</v>
      </c>
      <c r="B489" s="5" t="s">
        <v>605</v>
      </c>
      <c r="C489" s="5" t="s">
        <v>613</v>
      </c>
      <c r="D489" s="5" t="s">
        <v>614</v>
      </c>
      <c r="E489" s="5" t="s">
        <v>619</v>
      </c>
      <c r="F489" s="6">
        <v>23020</v>
      </c>
      <c r="G489" s="7">
        <v>143.28</v>
      </c>
      <c r="H489" s="8">
        <v>26</v>
      </c>
      <c r="I489" s="8">
        <v>10</v>
      </c>
      <c r="J489" s="16" t="str">
        <f t="shared" si="7"/>
        <v>B, 20-26</v>
      </c>
    </row>
    <row r="490" spans="1:10">
      <c r="A490" s="4" t="s">
        <v>318</v>
      </c>
      <c r="B490" s="5" t="s">
        <v>606</v>
      </c>
      <c r="C490" s="5" t="s">
        <v>613</v>
      </c>
      <c r="D490" s="5" t="s">
        <v>614</v>
      </c>
      <c r="E490" s="5" t="s">
        <v>619</v>
      </c>
      <c r="F490" s="6">
        <v>23011</v>
      </c>
      <c r="G490" s="7">
        <v>143.28</v>
      </c>
      <c r="H490" s="8">
        <v>18</v>
      </c>
      <c r="I490" s="8">
        <v>9</v>
      </c>
      <c r="J490" s="16" t="str">
        <f t="shared" si="7"/>
        <v>B, 20-26</v>
      </c>
    </row>
    <row r="491" spans="1:10">
      <c r="A491" s="4" t="s">
        <v>180</v>
      </c>
      <c r="B491" s="5" t="s">
        <v>598</v>
      </c>
      <c r="C491" s="5" t="s">
        <v>633</v>
      </c>
      <c r="D491" s="5" t="s">
        <v>613</v>
      </c>
      <c r="E491" s="5" t="s">
        <v>618</v>
      </c>
      <c r="F491" s="6">
        <v>23000</v>
      </c>
      <c r="G491" s="7">
        <v>218.4</v>
      </c>
      <c r="H491" s="8">
        <v>21</v>
      </c>
      <c r="I491" s="8">
        <v>8</v>
      </c>
      <c r="J491" s="16" t="str">
        <f t="shared" si="7"/>
        <v>B, 20-26</v>
      </c>
    </row>
    <row r="492" spans="1:10">
      <c r="A492" s="4" t="s">
        <v>317</v>
      </c>
      <c r="B492" s="5" t="s">
        <v>599</v>
      </c>
      <c r="C492" s="5" t="s">
        <v>633</v>
      </c>
      <c r="D492" s="5" t="s">
        <v>613</v>
      </c>
      <c r="E492" s="5" t="s">
        <v>618</v>
      </c>
      <c r="F492" s="6">
        <v>23000</v>
      </c>
      <c r="G492" s="7">
        <v>218.4</v>
      </c>
      <c r="H492" s="8">
        <v>18</v>
      </c>
      <c r="I492" s="8">
        <v>9</v>
      </c>
      <c r="J492" s="16" t="str">
        <f t="shared" si="7"/>
        <v>B, 20-26</v>
      </c>
    </row>
    <row r="493" spans="1:10">
      <c r="A493" s="4" t="s">
        <v>493</v>
      </c>
      <c r="B493" s="5" t="s">
        <v>607</v>
      </c>
      <c r="C493" s="5" t="s">
        <v>614</v>
      </c>
      <c r="D493" s="5" t="s">
        <v>613</v>
      </c>
      <c r="E493" s="5" t="s">
        <v>619</v>
      </c>
      <c r="F493" s="6">
        <v>22980</v>
      </c>
      <c r="G493" s="7">
        <v>143.28</v>
      </c>
      <c r="H493" s="8">
        <v>16</v>
      </c>
      <c r="I493" s="8">
        <v>10</v>
      </c>
      <c r="J493" s="16" t="str">
        <f t="shared" si="7"/>
        <v>B, 20-26</v>
      </c>
    </row>
    <row r="494" spans="1:10">
      <c r="A494" s="4" t="s">
        <v>336</v>
      </c>
      <c r="B494" s="5" t="s">
        <v>604</v>
      </c>
      <c r="C494" s="5" t="s">
        <v>633</v>
      </c>
      <c r="D494" s="5" t="s">
        <v>613</v>
      </c>
      <c r="E494" s="5" t="s">
        <v>618</v>
      </c>
      <c r="F494" s="6">
        <v>22955</v>
      </c>
      <c r="G494" s="7">
        <v>238.24</v>
      </c>
      <c r="H494" s="8">
        <v>19</v>
      </c>
      <c r="I494" s="8">
        <v>9</v>
      </c>
      <c r="J494" s="16" t="str">
        <f t="shared" si="7"/>
        <v>B, 20-26</v>
      </c>
    </row>
    <row r="495" spans="1:10">
      <c r="A495" s="4" t="s">
        <v>166</v>
      </c>
      <c r="B495" s="5" t="s">
        <v>598</v>
      </c>
      <c r="C495" s="5" t="s">
        <v>633</v>
      </c>
      <c r="D495" s="5" t="s">
        <v>613</v>
      </c>
      <c r="E495" s="5" t="s">
        <v>618</v>
      </c>
      <c r="F495" s="6">
        <v>22900</v>
      </c>
      <c r="G495" s="7">
        <v>218.4</v>
      </c>
      <c r="H495" s="8">
        <v>26</v>
      </c>
      <c r="I495" s="8">
        <v>7</v>
      </c>
      <c r="J495" s="16" t="str">
        <f t="shared" si="7"/>
        <v>B, 20-26</v>
      </c>
    </row>
    <row r="496" spans="1:10">
      <c r="A496" s="4" t="s">
        <v>363</v>
      </c>
      <c r="B496" s="5" t="s">
        <v>602</v>
      </c>
      <c r="C496" s="5" t="s">
        <v>614</v>
      </c>
      <c r="D496" s="5" t="s">
        <v>613</v>
      </c>
      <c r="E496" s="5" t="s">
        <v>619</v>
      </c>
      <c r="F496" s="6">
        <v>22840</v>
      </c>
      <c r="G496" s="7">
        <v>143.28</v>
      </c>
      <c r="H496" s="8">
        <v>25</v>
      </c>
      <c r="I496" s="8">
        <v>9</v>
      </c>
      <c r="J496" s="16" t="str">
        <f t="shared" si="7"/>
        <v>B, 20-26</v>
      </c>
    </row>
    <row r="497" spans="1:10">
      <c r="A497" s="4" t="s">
        <v>375</v>
      </c>
      <c r="B497" s="5" t="s">
        <v>598</v>
      </c>
      <c r="C497" s="5" t="s">
        <v>633</v>
      </c>
      <c r="D497" s="5" t="s">
        <v>613</v>
      </c>
      <c r="E497" s="5" t="s">
        <v>618</v>
      </c>
      <c r="F497" s="6">
        <v>22820</v>
      </c>
      <c r="G497" s="7">
        <v>218.4</v>
      </c>
      <c r="H497" s="8">
        <v>26</v>
      </c>
      <c r="I497" s="8">
        <v>9</v>
      </c>
      <c r="J497" s="16" t="str">
        <f t="shared" si="7"/>
        <v>B, 20-26</v>
      </c>
    </row>
    <row r="498" spans="1:10">
      <c r="A498" s="4" t="s">
        <v>302</v>
      </c>
      <c r="B498" s="5" t="s">
        <v>605</v>
      </c>
      <c r="C498" s="5" t="s">
        <v>613</v>
      </c>
      <c r="D498" s="5" t="s">
        <v>614</v>
      </c>
      <c r="E498" s="5" t="s">
        <v>619</v>
      </c>
      <c r="F498" s="6">
        <v>22780</v>
      </c>
      <c r="G498" s="7">
        <v>143.28</v>
      </c>
      <c r="H498" s="8">
        <v>15</v>
      </c>
      <c r="I498" s="8">
        <v>9</v>
      </c>
      <c r="J498" s="16" t="str">
        <f t="shared" si="7"/>
        <v>B, 20-26</v>
      </c>
    </row>
    <row r="499" spans="1:10">
      <c r="A499" s="4" t="s">
        <v>208</v>
      </c>
      <c r="B499" s="5" t="s">
        <v>603</v>
      </c>
      <c r="C499" s="5" t="s">
        <v>633</v>
      </c>
      <c r="D499" s="5" t="s">
        <v>613</v>
      </c>
      <c r="E499" s="5" t="s">
        <v>618</v>
      </c>
      <c r="F499" s="6">
        <v>22740</v>
      </c>
      <c r="G499" s="7">
        <v>218.4</v>
      </c>
      <c r="H499" s="8">
        <v>25</v>
      </c>
      <c r="I499" s="8">
        <v>8</v>
      </c>
      <c r="J499" s="16" t="str">
        <f t="shared" si="7"/>
        <v>B, 20-26</v>
      </c>
    </row>
    <row r="500" spans="1:10">
      <c r="A500" s="4" t="s">
        <v>115</v>
      </c>
      <c r="B500" s="5" t="s">
        <v>598</v>
      </c>
      <c r="C500" s="5" t="s">
        <v>633</v>
      </c>
      <c r="D500" s="5" t="s">
        <v>613</v>
      </c>
      <c r="E500" s="5" t="s">
        <v>618</v>
      </c>
      <c r="F500" s="6">
        <v>22720</v>
      </c>
      <c r="G500" s="7">
        <v>218.4</v>
      </c>
      <c r="H500" s="8">
        <v>17</v>
      </c>
      <c r="I500" s="8">
        <v>7</v>
      </c>
      <c r="J500" s="16" t="str">
        <f t="shared" si="7"/>
        <v>B, 20-26</v>
      </c>
    </row>
    <row r="501" spans="1:10">
      <c r="A501" s="4" t="s">
        <v>207</v>
      </c>
      <c r="B501" s="5" t="s">
        <v>600</v>
      </c>
      <c r="C501" s="5" t="s">
        <v>633</v>
      </c>
      <c r="D501" s="5" t="s">
        <v>613</v>
      </c>
      <c r="E501" s="5" t="s">
        <v>618</v>
      </c>
      <c r="F501" s="6">
        <v>22720</v>
      </c>
      <c r="G501" s="7">
        <v>218.4</v>
      </c>
      <c r="H501" s="8">
        <v>25</v>
      </c>
      <c r="I501" s="8">
        <v>8</v>
      </c>
      <c r="J501" s="16" t="str">
        <f t="shared" si="7"/>
        <v>B, 20-26</v>
      </c>
    </row>
    <row r="502" spans="1:10">
      <c r="A502" s="4" t="s">
        <v>19</v>
      </c>
      <c r="B502" s="5" t="s">
        <v>602</v>
      </c>
      <c r="C502" s="5" t="s">
        <v>613</v>
      </c>
      <c r="D502" s="5" t="s">
        <v>614</v>
      </c>
      <c r="E502" s="5" t="s">
        <v>619</v>
      </c>
      <c r="F502" s="6">
        <v>22660</v>
      </c>
      <c r="G502" s="7">
        <v>114.72</v>
      </c>
      <c r="H502" s="8">
        <v>3</v>
      </c>
      <c r="I502" s="8">
        <v>7</v>
      </c>
      <c r="J502" s="16" t="str">
        <f t="shared" si="7"/>
        <v>B, 20-26</v>
      </c>
    </row>
    <row r="503" spans="1:10">
      <c r="A503" s="4" t="s">
        <v>583</v>
      </c>
      <c r="B503" s="5" t="s">
        <v>597</v>
      </c>
      <c r="C503" s="5" t="s">
        <v>613</v>
      </c>
      <c r="D503" s="5" t="s">
        <v>633</v>
      </c>
      <c r="E503" s="5" t="s">
        <v>619</v>
      </c>
      <c r="F503" s="6">
        <v>22632</v>
      </c>
      <c r="G503" s="7">
        <v>113.16</v>
      </c>
      <c r="H503" s="8">
        <v>30</v>
      </c>
      <c r="I503" s="8">
        <v>10</v>
      </c>
      <c r="J503" s="16" t="str">
        <f t="shared" si="7"/>
        <v>B, 20-26</v>
      </c>
    </row>
    <row r="504" spans="1:10">
      <c r="A504" s="4" t="s">
        <v>364</v>
      </c>
      <c r="B504" s="5" t="s">
        <v>602</v>
      </c>
      <c r="C504" s="5" t="s">
        <v>614</v>
      </c>
      <c r="D504" s="5" t="s">
        <v>613</v>
      </c>
      <c r="E504" s="5" t="s">
        <v>619</v>
      </c>
      <c r="F504" s="6">
        <v>22620</v>
      </c>
      <c r="G504" s="7">
        <v>143.28</v>
      </c>
      <c r="H504" s="8">
        <v>25</v>
      </c>
      <c r="I504" s="8">
        <v>9</v>
      </c>
      <c r="J504" s="16" t="str">
        <f t="shared" si="7"/>
        <v>B, 20-26</v>
      </c>
    </row>
    <row r="505" spans="1:10">
      <c r="A505" s="4" t="s">
        <v>378</v>
      </c>
      <c r="B505" s="5" t="s">
        <v>600</v>
      </c>
      <c r="C505" s="5" t="s">
        <v>633</v>
      </c>
      <c r="D505" s="5" t="s">
        <v>613</v>
      </c>
      <c r="E505" s="5" t="s">
        <v>618</v>
      </c>
      <c r="F505" s="6">
        <v>22580</v>
      </c>
      <c r="G505" s="7">
        <v>218.4</v>
      </c>
      <c r="H505" s="8">
        <v>27</v>
      </c>
      <c r="I505" s="8">
        <v>9</v>
      </c>
      <c r="J505" s="16" t="str">
        <f t="shared" si="7"/>
        <v>B, 20-26</v>
      </c>
    </row>
    <row r="506" spans="1:10">
      <c r="A506" s="4" t="s">
        <v>85</v>
      </c>
      <c r="B506" s="5" t="s">
        <v>606</v>
      </c>
      <c r="C506" s="5" t="s">
        <v>613</v>
      </c>
      <c r="D506" s="5" t="s">
        <v>614</v>
      </c>
      <c r="E506" s="5" t="s">
        <v>619</v>
      </c>
      <c r="F506" s="6">
        <v>22520</v>
      </c>
      <c r="G506" s="7">
        <v>143.28</v>
      </c>
      <c r="H506" s="8">
        <v>12</v>
      </c>
      <c r="I506" s="8">
        <v>7</v>
      </c>
      <c r="J506" s="16" t="str">
        <f t="shared" si="7"/>
        <v>B, 20-26</v>
      </c>
    </row>
    <row r="507" spans="1:10">
      <c r="A507" s="4" t="s">
        <v>566</v>
      </c>
      <c r="B507" s="5" t="s">
        <v>606</v>
      </c>
      <c r="C507" s="5" t="s">
        <v>613</v>
      </c>
      <c r="D507" s="5" t="s">
        <v>614</v>
      </c>
      <c r="E507" s="5" t="s">
        <v>619</v>
      </c>
      <c r="F507" s="6">
        <v>22520</v>
      </c>
      <c r="G507" s="7">
        <v>143.28</v>
      </c>
      <c r="H507" s="8">
        <v>26</v>
      </c>
      <c r="I507" s="8">
        <v>10</v>
      </c>
      <c r="J507" s="16" t="str">
        <f t="shared" si="7"/>
        <v>B, 20-26</v>
      </c>
    </row>
    <row r="508" spans="1:10">
      <c r="A508" s="4" t="s">
        <v>309</v>
      </c>
      <c r="B508" s="5" t="s">
        <v>598</v>
      </c>
      <c r="C508" s="5" t="s">
        <v>633</v>
      </c>
      <c r="D508" s="5" t="s">
        <v>613</v>
      </c>
      <c r="E508" s="5" t="s">
        <v>618</v>
      </c>
      <c r="F508" s="6">
        <v>22500</v>
      </c>
      <c r="G508" s="7">
        <v>218.4</v>
      </c>
      <c r="H508" s="8">
        <v>15</v>
      </c>
      <c r="I508" s="8">
        <v>9</v>
      </c>
      <c r="J508" s="16" t="str">
        <f t="shared" si="7"/>
        <v>B, 20-26</v>
      </c>
    </row>
    <row r="509" spans="1:10">
      <c r="A509" s="4" t="s">
        <v>523</v>
      </c>
      <c r="B509" s="5" t="s">
        <v>598</v>
      </c>
      <c r="C509" s="5" t="s">
        <v>633</v>
      </c>
      <c r="D509" s="5" t="s">
        <v>613</v>
      </c>
      <c r="E509" s="5" t="s">
        <v>618</v>
      </c>
      <c r="F509" s="6">
        <v>22500</v>
      </c>
      <c r="G509" s="7">
        <v>218.4</v>
      </c>
      <c r="H509" s="8">
        <v>19</v>
      </c>
      <c r="I509" s="8">
        <v>10</v>
      </c>
      <c r="J509" s="16" t="str">
        <f t="shared" si="7"/>
        <v>B, 20-26</v>
      </c>
    </row>
    <row r="510" spans="1:10">
      <c r="A510" s="4" t="s">
        <v>285</v>
      </c>
      <c r="B510" s="5" t="s">
        <v>598</v>
      </c>
      <c r="C510" s="5" t="s">
        <v>633</v>
      </c>
      <c r="D510" s="5" t="s">
        <v>613</v>
      </c>
      <c r="E510" s="5" t="s">
        <v>618</v>
      </c>
      <c r="F510" s="6">
        <v>22468</v>
      </c>
      <c r="G510" s="7">
        <v>218.4</v>
      </c>
      <c r="H510" s="8">
        <v>12</v>
      </c>
      <c r="I510" s="8">
        <v>9</v>
      </c>
      <c r="J510" s="16" t="str">
        <f t="shared" si="7"/>
        <v>B, 20-26</v>
      </c>
    </row>
    <row r="511" spans="1:10">
      <c r="A511" s="4" t="s">
        <v>268</v>
      </c>
      <c r="B511" s="5" t="s">
        <v>598</v>
      </c>
      <c r="C511" s="5" t="s">
        <v>633</v>
      </c>
      <c r="D511" s="5" t="s">
        <v>613</v>
      </c>
      <c r="E511" s="5" t="s">
        <v>618</v>
      </c>
      <c r="F511" s="6">
        <v>22384</v>
      </c>
      <c r="G511" s="7">
        <v>218.4</v>
      </c>
      <c r="H511" s="8">
        <v>8</v>
      </c>
      <c r="I511" s="8">
        <v>9</v>
      </c>
      <c r="J511" s="16" t="str">
        <f t="shared" si="7"/>
        <v>B, 20-26</v>
      </c>
    </row>
    <row r="512" spans="1:10">
      <c r="A512" s="4" t="s">
        <v>269</v>
      </c>
      <c r="B512" s="5" t="s">
        <v>598</v>
      </c>
      <c r="C512" s="5" t="s">
        <v>633</v>
      </c>
      <c r="D512" s="5" t="s">
        <v>613</v>
      </c>
      <c r="E512" s="5" t="s">
        <v>618</v>
      </c>
      <c r="F512" s="6">
        <v>22350</v>
      </c>
      <c r="G512" s="7">
        <v>218.4</v>
      </c>
      <c r="H512" s="8">
        <v>8</v>
      </c>
      <c r="I512" s="8">
        <v>9</v>
      </c>
      <c r="J512" s="16" t="str">
        <f t="shared" si="7"/>
        <v>B, 20-26</v>
      </c>
    </row>
    <row r="513" spans="1:10">
      <c r="A513" s="4" t="s">
        <v>129</v>
      </c>
      <c r="B513" s="5" t="s">
        <v>598</v>
      </c>
      <c r="C513" s="5" t="s">
        <v>633</v>
      </c>
      <c r="D513" s="5" t="s">
        <v>613</v>
      </c>
      <c r="E513" s="5" t="s">
        <v>618</v>
      </c>
      <c r="F513" s="6">
        <v>22220</v>
      </c>
      <c r="G513" s="7">
        <v>218.4</v>
      </c>
      <c r="H513" s="8">
        <v>18</v>
      </c>
      <c r="I513" s="8">
        <v>7</v>
      </c>
      <c r="J513" s="16" t="str">
        <f t="shared" si="7"/>
        <v>B, 20-26</v>
      </c>
    </row>
    <row r="514" spans="1:10">
      <c r="A514" s="4" t="s">
        <v>167</v>
      </c>
      <c r="B514" s="5" t="s">
        <v>600</v>
      </c>
      <c r="C514" s="5" t="s">
        <v>633</v>
      </c>
      <c r="D514" s="5" t="s">
        <v>613</v>
      </c>
      <c r="E514" s="5" t="s">
        <v>618</v>
      </c>
      <c r="F514" s="6">
        <v>22200</v>
      </c>
      <c r="G514" s="7">
        <v>218.4</v>
      </c>
      <c r="H514" s="8">
        <v>26</v>
      </c>
      <c r="I514" s="8">
        <v>7</v>
      </c>
      <c r="J514" s="16" t="str">
        <f t="shared" si="7"/>
        <v>B, 20-26</v>
      </c>
    </row>
    <row r="515" spans="1:10">
      <c r="A515" s="4" t="s">
        <v>343</v>
      </c>
      <c r="B515" s="5" t="s">
        <v>602</v>
      </c>
      <c r="C515" s="5" t="s">
        <v>614</v>
      </c>
      <c r="D515" s="5" t="s">
        <v>613</v>
      </c>
      <c r="E515" s="5" t="s">
        <v>619</v>
      </c>
      <c r="F515" s="6">
        <v>22180</v>
      </c>
      <c r="G515" s="7">
        <v>143.28</v>
      </c>
      <c r="H515" s="8">
        <v>20</v>
      </c>
      <c r="I515" s="8">
        <v>9</v>
      </c>
      <c r="J515" s="16" t="str">
        <f t="shared" ref="J515:J578" si="8">IF(F515&gt;26000,"A &gt; 26 ton",IF(F515&gt;20000,"B, 20-26",IF(F515&gt;15000,"C, 15-20",IF(F515&gt;10000,"D, 10-15","E &lt;10"))))</f>
        <v>B, 20-26</v>
      </c>
    </row>
    <row r="516" spans="1:10">
      <c r="A516" s="4" t="s">
        <v>320</v>
      </c>
      <c r="B516" s="5" t="s">
        <v>602</v>
      </c>
      <c r="C516" s="5" t="s">
        <v>614</v>
      </c>
      <c r="D516" s="5" t="s">
        <v>613</v>
      </c>
      <c r="E516" s="5" t="s">
        <v>619</v>
      </c>
      <c r="F516" s="6">
        <v>22160</v>
      </c>
      <c r="G516" s="7">
        <v>143.28</v>
      </c>
      <c r="H516" s="8">
        <v>18</v>
      </c>
      <c r="I516" s="8">
        <v>9</v>
      </c>
      <c r="J516" s="16" t="str">
        <f t="shared" si="8"/>
        <v>B, 20-26</v>
      </c>
    </row>
    <row r="517" spans="1:10">
      <c r="A517" s="4" t="s">
        <v>195</v>
      </c>
      <c r="B517" s="5" t="s">
        <v>599</v>
      </c>
      <c r="C517" s="5" t="s">
        <v>633</v>
      </c>
      <c r="D517" s="5" t="s">
        <v>613</v>
      </c>
      <c r="E517" s="5" t="s">
        <v>618</v>
      </c>
      <c r="F517" s="6">
        <v>22127</v>
      </c>
      <c r="G517" s="7">
        <v>201.36</v>
      </c>
      <c r="H517" s="8">
        <v>24</v>
      </c>
      <c r="I517" s="8">
        <v>8</v>
      </c>
      <c r="J517" s="16" t="str">
        <f t="shared" si="8"/>
        <v>B, 20-26</v>
      </c>
    </row>
    <row r="518" spans="1:10">
      <c r="A518" s="4" t="s">
        <v>88</v>
      </c>
      <c r="B518" s="5" t="s">
        <v>604</v>
      </c>
      <c r="C518" s="5" t="s">
        <v>613</v>
      </c>
      <c r="D518" s="5" t="s">
        <v>614</v>
      </c>
      <c r="E518" s="5" t="s">
        <v>619</v>
      </c>
      <c r="F518" s="6">
        <v>22120</v>
      </c>
      <c r="G518" s="7">
        <v>143.28</v>
      </c>
      <c r="H518" s="8">
        <v>12</v>
      </c>
      <c r="I518" s="8">
        <v>7</v>
      </c>
      <c r="J518" s="16" t="str">
        <f t="shared" si="8"/>
        <v>B, 20-26</v>
      </c>
    </row>
    <row r="519" spans="1:10">
      <c r="A519" s="4" t="s">
        <v>587</v>
      </c>
      <c r="B519" s="5" t="s">
        <v>597</v>
      </c>
      <c r="C519" s="5" t="s">
        <v>613</v>
      </c>
      <c r="D519" s="5" t="s">
        <v>633</v>
      </c>
      <c r="E519" s="5" t="s">
        <v>619</v>
      </c>
      <c r="F519" s="6">
        <v>22097</v>
      </c>
      <c r="G519" s="7">
        <v>110.49</v>
      </c>
      <c r="H519" s="8">
        <v>31</v>
      </c>
      <c r="I519" s="8">
        <v>10</v>
      </c>
      <c r="J519" s="16" t="str">
        <f t="shared" si="8"/>
        <v>B, 20-26</v>
      </c>
    </row>
    <row r="520" spans="1:10">
      <c r="A520" s="4" t="s">
        <v>61</v>
      </c>
      <c r="B520" s="5" t="s">
        <v>600</v>
      </c>
      <c r="C520" s="5" t="s">
        <v>633</v>
      </c>
      <c r="D520" s="5" t="s">
        <v>613</v>
      </c>
      <c r="E520" s="5" t="s">
        <v>618</v>
      </c>
      <c r="F520" s="6">
        <v>22040</v>
      </c>
      <c r="G520" s="7">
        <v>218.4</v>
      </c>
      <c r="H520" s="8">
        <v>10</v>
      </c>
      <c r="I520" s="8">
        <v>7</v>
      </c>
      <c r="J520" s="16" t="str">
        <f t="shared" si="8"/>
        <v>B, 20-26</v>
      </c>
    </row>
    <row r="521" spans="1:10">
      <c r="A521" s="4" t="s">
        <v>120</v>
      </c>
      <c r="B521" s="5" t="s">
        <v>604</v>
      </c>
      <c r="C521" s="5" t="s">
        <v>633</v>
      </c>
      <c r="D521" s="5" t="s">
        <v>613</v>
      </c>
      <c r="E521" s="5" t="s">
        <v>618</v>
      </c>
      <c r="F521" s="6">
        <v>22040</v>
      </c>
      <c r="G521" s="7">
        <v>200.56</v>
      </c>
      <c r="H521" s="8">
        <v>17</v>
      </c>
      <c r="I521" s="8">
        <v>7</v>
      </c>
      <c r="J521" s="16" t="str">
        <f t="shared" si="8"/>
        <v>B, 20-26</v>
      </c>
    </row>
    <row r="522" spans="1:10">
      <c r="A522" s="4" t="s">
        <v>97</v>
      </c>
      <c r="B522" s="5" t="s">
        <v>604</v>
      </c>
      <c r="C522" s="5" t="s">
        <v>633</v>
      </c>
      <c r="D522" s="5" t="s">
        <v>613</v>
      </c>
      <c r="E522" s="5" t="s">
        <v>618</v>
      </c>
      <c r="F522" s="6">
        <v>22000</v>
      </c>
      <c r="G522" s="7">
        <v>200.2</v>
      </c>
      <c r="H522" s="8">
        <v>13</v>
      </c>
      <c r="I522" s="8">
        <v>7</v>
      </c>
      <c r="J522" s="16" t="str">
        <f t="shared" si="8"/>
        <v>B, 20-26</v>
      </c>
    </row>
    <row r="523" spans="1:10">
      <c r="A523" s="4" t="s">
        <v>56</v>
      </c>
      <c r="B523" s="5" t="s">
        <v>604</v>
      </c>
      <c r="C523" s="5" t="s">
        <v>633</v>
      </c>
      <c r="D523" s="5" t="s">
        <v>613</v>
      </c>
      <c r="E523" s="5" t="s">
        <v>618</v>
      </c>
      <c r="F523" s="6">
        <v>21980</v>
      </c>
      <c r="G523" s="7">
        <v>200.02</v>
      </c>
      <c r="H523" s="8">
        <v>5</v>
      </c>
      <c r="I523" s="8">
        <v>7</v>
      </c>
      <c r="J523" s="16" t="str">
        <f t="shared" si="8"/>
        <v>B, 20-26</v>
      </c>
    </row>
    <row r="524" spans="1:10">
      <c r="A524" s="4" t="s">
        <v>45</v>
      </c>
      <c r="B524" s="5" t="s">
        <v>601</v>
      </c>
      <c r="C524" s="5" t="s">
        <v>613</v>
      </c>
      <c r="D524" s="5" t="s">
        <v>614</v>
      </c>
      <c r="E524" s="5" t="s">
        <v>619</v>
      </c>
      <c r="F524" s="6">
        <v>21900</v>
      </c>
      <c r="G524" s="7">
        <v>143.28</v>
      </c>
      <c r="H524" s="8">
        <v>6</v>
      </c>
      <c r="I524" s="8">
        <v>7</v>
      </c>
      <c r="J524" s="16" t="str">
        <f t="shared" si="8"/>
        <v>B, 20-26</v>
      </c>
    </row>
    <row r="525" spans="1:10">
      <c r="A525" s="4" t="s">
        <v>567</v>
      </c>
      <c r="B525" s="5" t="s">
        <v>606</v>
      </c>
      <c r="C525" s="5" t="s">
        <v>613</v>
      </c>
      <c r="D525" s="5" t="s">
        <v>614</v>
      </c>
      <c r="E525" s="5" t="s">
        <v>619</v>
      </c>
      <c r="F525" s="6">
        <v>21860</v>
      </c>
      <c r="G525" s="7">
        <v>143.28</v>
      </c>
      <c r="H525" s="8">
        <v>26</v>
      </c>
      <c r="I525" s="8">
        <v>10</v>
      </c>
      <c r="J525" s="16" t="str">
        <f t="shared" si="8"/>
        <v>B, 20-26</v>
      </c>
    </row>
    <row r="526" spans="1:10">
      <c r="A526" s="4" t="s">
        <v>140</v>
      </c>
      <c r="B526" s="5" t="s">
        <v>606</v>
      </c>
      <c r="C526" s="5" t="s">
        <v>613</v>
      </c>
      <c r="D526" s="5" t="s">
        <v>614</v>
      </c>
      <c r="E526" s="5" t="s">
        <v>619</v>
      </c>
      <c r="F526" s="6">
        <v>21840</v>
      </c>
      <c r="G526" s="7">
        <v>143.28</v>
      </c>
      <c r="H526" s="8">
        <v>19</v>
      </c>
      <c r="I526" s="8">
        <v>7</v>
      </c>
      <c r="J526" s="16" t="str">
        <f t="shared" si="8"/>
        <v>B, 20-26</v>
      </c>
    </row>
    <row r="527" spans="1:10">
      <c r="A527" s="4" t="s">
        <v>59</v>
      </c>
      <c r="B527" s="5" t="s">
        <v>597</v>
      </c>
      <c r="C527" s="5" t="s">
        <v>633</v>
      </c>
      <c r="D527" s="5" t="s">
        <v>613</v>
      </c>
      <c r="E527" s="5" t="s">
        <v>618</v>
      </c>
      <c r="F527" s="6">
        <v>21779</v>
      </c>
      <c r="G527" s="7">
        <v>241.32</v>
      </c>
      <c r="H527" s="8">
        <v>7</v>
      </c>
      <c r="I527" s="8">
        <v>7</v>
      </c>
      <c r="J527" s="16" t="str">
        <f t="shared" si="8"/>
        <v>B, 20-26</v>
      </c>
    </row>
    <row r="528" spans="1:10">
      <c r="A528" s="4" t="s">
        <v>64</v>
      </c>
      <c r="B528" s="5" t="s">
        <v>604</v>
      </c>
      <c r="C528" s="5" t="s">
        <v>633</v>
      </c>
      <c r="D528" s="5" t="s">
        <v>613</v>
      </c>
      <c r="E528" s="5" t="s">
        <v>618</v>
      </c>
      <c r="F528" s="6">
        <v>21660</v>
      </c>
      <c r="G528" s="7">
        <v>218.4</v>
      </c>
      <c r="H528" s="8">
        <v>6</v>
      </c>
      <c r="I528" s="8">
        <v>7</v>
      </c>
      <c r="J528" s="16" t="str">
        <f t="shared" si="8"/>
        <v>B, 20-26</v>
      </c>
    </row>
    <row r="529" spans="1:10">
      <c r="A529" s="4" t="s">
        <v>351</v>
      </c>
      <c r="B529" s="5" t="s">
        <v>601</v>
      </c>
      <c r="C529" s="5" t="s">
        <v>613</v>
      </c>
      <c r="D529" s="5" t="s">
        <v>614</v>
      </c>
      <c r="E529" s="5" t="s">
        <v>619</v>
      </c>
      <c r="F529" s="6">
        <v>21660</v>
      </c>
      <c r="G529" s="7">
        <v>143.28</v>
      </c>
      <c r="H529" s="8">
        <v>22</v>
      </c>
      <c r="I529" s="8">
        <v>9</v>
      </c>
      <c r="J529" s="16" t="str">
        <f t="shared" si="8"/>
        <v>B, 20-26</v>
      </c>
    </row>
    <row r="530" spans="1:10">
      <c r="A530" s="4" t="s">
        <v>380</v>
      </c>
      <c r="B530" s="5" t="s">
        <v>607</v>
      </c>
      <c r="C530" s="5" t="s">
        <v>614</v>
      </c>
      <c r="D530" s="5" t="s">
        <v>613</v>
      </c>
      <c r="E530" s="5" t="s">
        <v>619</v>
      </c>
      <c r="F530" s="6">
        <v>21520</v>
      </c>
      <c r="G530" s="7">
        <v>143.28</v>
      </c>
      <c r="H530" s="8">
        <v>27</v>
      </c>
      <c r="I530" s="8">
        <v>9</v>
      </c>
      <c r="J530" s="16" t="str">
        <f t="shared" si="8"/>
        <v>B, 20-26</v>
      </c>
    </row>
    <row r="531" spans="1:10">
      <c r="A531" s="4" t="s">
        <v>559</v>
      </c>
      <c r="B531" s="5" t="s">
        <v>602</v>
      </c>
      <c r="C531" s="5" t="s">
        <v>614</v>
      </c>
      <c r="D531" s="5" t="s">
        <v>613</v>
      </c>
      <c r="E531" s="5" t="s">
        <v>619</v>
      </c>
      <c r="F531" s="6">
        <v>21500</v>
      </c>
      <c r="G531" s="7">
        <v>143.28</v>
      </c>
      <c r="H531" s="8">
        <v>26</v>
      </c>
      <c r="I531" s="8">
        <v>10</v>
      </c>
      <c r="J531" s="16" t="str">
        <f t="shared" si="8"/>
        <v>B, 20-26</v>
      </c>
    </row>
    <row r="532" spans="1:10">
      <c r="A532" s="4" t="s">
        <v>160</v>
      </c>
      <c r="B532" s="5" t="s">
        <v>603</v>
      </c>
      <c r="C532" s="5" t="s">
        <v>613</v>
      </c>
      <c r="D532" s="5" t="s">
        <v>633</v>
      </c>
      <c r="E532" s="5" t="s">
        <v>619</v>
      </c>
      <c r="F532" s="6">
        <v>21360</v>
      </c>
      <c r="G532" s="7">
        <v>197.58</v>
      </c>
      <c r="H532" s="8">
        <v>26</v>
      </c>
      <c r="I532" s="8">
        <v>7</v>
      </c>
      <c r="J532" s="16" t="str">
        <f t="shared" si="8"/>
        <v>B, 20-26</v>
      </c>
    </row>
    <row r="533" spans="1:10">
      <c r="A533" s="4" t="s">
        <v>15</v>
      </c>
      <c r="B533" s="5" t="s">
        <v>602</v>
      </c>
      <c r="C533" s="5" t="s">
        <v>614</v>
      </c>
      <c r="D533" s="5" t="s">
        <v>613</v>
      </c>
      <c r="E533" s="5" t="s">
        <v>619</v>
      </c>
      <c r="F533" s="6">
        <v>21260</v>
      </c>
      <c r="G533" s="7">
        <v>143.28</v>
      </c>
      <c r="H533" s="8">
        <v>3</v>
      </c>
      <c r="I533" s="8">
        <v>7</v>
      </c>
      <c r="J533" s="16" t="str">
        <f t="shared" si="8"/>
        <v>B, 20-26</v>
      </c>
    </row>
    <row r="534" spans="1:10">
      <c r="A534" s="4" t="s">
        <v>421</v>
      </c>
      <c r="B534" s="5" t="s">
        <v>597</v>
      </c>
      <c r="C534" s="5" t="s">
        <v>613</v>
      </c>
      <c r="D534" s="5" t="s">
        <v>633</v>
      </c>
      <c r="E534" s="5" t="s">
        <v>619</v>
      </c>
      <c r="F534" s="6">
        <v>21151</v>
      </c>
      <c r="G534" s="7">
        <v>105.76</v>
      </c>
      <c r="H534" s="8">
        <v>6</v>
      </c>
      <c r="I534" s="8">
        <v>10</v>
      </c>
      <c r="J534" s="16" t="str">
        <f t="shared" si="8"/>
        <v>B, 20-26</v>
      </c>
    </row>
    <row r="535" spans="1:10">
      <c r="A535" s="4" t="s">
        <v>11</v>
      </c>
      <c r="B535" s="5" t="s">
        <v>602</v>
      </c>
      <c r="C535" s="5" t="s">
        <v>614</v>
      </c>
      <c r="D535" s="5" t="s">
        <v>613</v>
      </c>
      <c r="E535" s="5" t="s">
        <v>619</v>
      </c>
      <c r="F535" s="6">
        <v>21050</v>
      </c>
      <c r="G535" s="7">
        <v>143.28</v>
      </c>
      <c r="H535" s="8">
        <v>3</v>
      </c>
      <c r="I535" s="8">
        <v>7</v>
      </c>
      <c r="J535" s="16" t="str">
        <f t="shared" si="8"/>
        <v>B, 20-26</v>
      </c>
    </row>
    <row r="536" spans="1:10">
      <c r="A536" s="4" t="s">
        <v>389</v>
      </c>
      <c r="B536" s="5" t="s">
        <v>607</v>
      </c>
      <c r="C536" s="5" t="s">
        <v>614</v>
      </c>
      <c r="D536" s="5" t="s">
        <v>613</v>
      </c>
      <c r="E536" s="5" t="s">
        <v>619</v>
      </c>
      <c r="F536" s="6">
        <v>21020</v>
      </c>
      <c r="G536" s="7">
        <v>143.28</v>
      </c>
      <c r="H536" s="8">
        <v>28</v>
      </c>
      <c r="I536" s="8">
        <v>9</v>
      </c>
      <c r="J536" s="16" t="str">
        <f t="shared" si="8"/>
        <v>B, 20-26</v>
      </c>
    </row>
    <row r="537" spans="1:10">
      <c r="A537" s="4" t="s">
        <v>83</v>
      </c>
      <c r="B537" s="5" t="s">
        <v>604</v>
      </c>
      <c r="C537" s="5" t="s">
        <v>633</v>
      </c>
      <c r="D537" s="5" t="s">
        <v>613</v>
      </c>
      <c r="E537" s="5" t="s">
        <v>618</v>
      </c>
      <c r="F537" s="6">
        <v>20917</v>
      </c>
      <c r="G537" s="7">
        <v>190.34</v>
      </c>
      <c r="H537" s="8">
        <v>12</v>
      </c>
      <c r="I537" s="8">
        <v>7</v>
      </c>
      <c r="J537" s="16" t="str">
        <f t="shared" si="8"/>
        <v>B, 20-26</v>
      </c>
    </row>
    <row r="538" spans="1:10">
      <c r="A538" s="4" t="s">
        <v>90</v>
      </c>
      <c r="B538" s="5" t="s">
        <v>598</v>
      </c>
      <c r="C538" s="5" t="s">
        <v>633</v>
      </c>
      <c r="D538" s="5" t="s">
        <v>613</v>
      </c>
      <c r="E538" s="5" t="s">
        <v>618</v>
      </c>
      <c r="F538" s="6">
        <v>20916</v>
      </c>
      <c r="G538" s="7">
        <v>190.34</v>
      </c>
      <c r="H538" s="8">
        <v>12</v>
      </c>
      <c r="I538" s="8">
        <v>7</v>
      </c>
      <c r="J538" s="16" t="str">
        <f t="shared" si="8"/>
        <v>B, 20-26</v>
      </c>
    </row>
    <row r="539" spans="1:10">
      <c r="A539" s="4" t="s">
        <v>569</v>
      </c>
      <c r="B539" s="5" t="s">
        <v>604</v>
      </c>
      <c r="C539" s="5" t="s">
        <v>633</v>
      </c>
      <c r="D539" s="5" t="s">
        <v>613</v>
      </c>
      <c r="E539" s="5" t="s">
        <v>618</v>
      </c>
      <c r="F539" s="6">
        <v>20767</v>
      </c>
      <c r="G539" s="7">
        <v>188.98</v>
      </c>
      <c r="H539" s="8">
        <v>26</v>
      </c>
      <c r="I539" s="8">
        <v>10</v>
      </c>
      <c r="J539" s="16" t="str">
        <f t="shared" si="8"/>
        <v>B, 20-26</v>
      </c>
    </row>
    <row r="540" spans="1:10">
      <c r="A540" s="4" t="s">
        <v>299</v>
      </c>
      <c r="B540" s="5" t="s">
        <v>601</v>
      </c>
      <c r="C540" s="5" t="s">
        <v>613</v>
      </c>
      <c r="D540" s="5" t="s">
        <v>614</v>
      </c>
      <c r="E540" s="5" t="s">
        <v>619</v>
      </c>
      <c r="F540" s="6">
        <v>20720</v>
      </c>
      <c r="G540" s="7">
        <v>143.28</v>
      </c>
      <c r="H540" s="8">
        <v>14</v>
      </c>
      <c r="I540" s="8">
        <v>9</v>
      </c>
      <c r="J540" s="16" t="str">
        <f t="shared" si="8"/>
        <v>B, 20-26</v>
      </c>
    </row>
    <row r="541" spans="1:10">
      <c r="A541" s="4" t="s">
        <v>313</v>
      </c>
      <c r="B541" s="5" t="s">
        <v>597</v>
      </c>
      <c r="C541" s="5" t="s">
        <v>613</v>
      </c>
      <c r="D541" s="5" t="s">
        <v>633</v>
      </c>
      <c r="E541" s="5" t="s">
        <v>619</v>
      </c>
      <c r="F541" s="6">
        <v>20340</v>
      </c>
      <c r="G541" s="7">
        <v>101.7</v>
      </c>
      <c r="H541" s="8">
        <v>18</v>
      </c>
      <c r="I541" s="8">
        <v>9</v>
      </c>
      <c r="J541" s="16" t="str">
        <f t="shared" si="8"/>
        <v>B, 20-26</v>
      </c>
    </row>
    <row r="542" spans="1:10">
      <c r="A542" s="4" t="s">
        <v>127</v>
      </c>
      <c r="B542" s="5" t="s">
        <v>598</v>
      </c>
      <c r="C542" s="5" t="s">
        <v>633</v>
      </c>
      <c r="D542" s="5" t="s">
        <v>613</v>
      </c>
      <c r="E542" s="5" t="s">
        <v>618</v>
      </c>
      <c r="F542" s="6">
        <v>20330</v>
      </c>
      <c r="G542" s="7">
        <v>194.4</v>
      </c>
      <c r="H542" s="8">
        <v>18</v>
      </c>
      <c r="I542" s="8">
        <v>7</v>
      </c>
      <c r="J542" s="16" t="str">
        <f t="shared" si="8"/>
        <v>B, 20-26</v>
      </c>
    </row>
    <row r="543" spans="1:10">
      <c r="A543" s="4" t="s">
        <v>379</v>
      </c>
      <c r="B543" s="5" t="s">
        <v>602</v>
      </c>
      <c r="C543" s="5" t="s">
        <v>614</v>
      </c>
      <c r="D543" s="5" t="s">
        <v>613</v>
      </c>
      <c r="E543" s="5" t="s">
        <v>619</v>
      </c>
      <c r="F543" s="6">
        <v>20280</v>
      </c>
      <c r="G543" s="7">
        <v>143.28</v>
      </c>
      <c r="H543" s="8">
        <v>27</v>
      </c>
      <c r="I543" s="8">
        <v>9</v>
      </c>
      <c r="J543" s="16" t="str">
        <f t="shared" si="8"/>
        <v>B, 20-26</v>
      </c>
    </row>
    <row r="544" spans="1:10">
      <c r="A544" s="4" t="s">
        <v>593</v>
      </c>
      <c r="B544" s="5" t="s">
        <v>602</v>
      </c>
      <c r="C544" s="5" t="s">
        <v>614</v>
      </c>
      <c r="D544" s="5" t="s">
        <v>613</v>
      </c>
      <c r="E544" s="5" t="s">
        <v>619</v>
      </c>
      <c r="F544" s="6">
        <v>20180</v>
      </c>
      <c r="G544" s="7">
        <v>143.28</v>
      </c>
      <c r="H544" s="8">
        <v>31</v>
      </c>
      <c r="I544" s="8">
        <v>10</v>
      </c>
      <c r="J544" s="16" t="str">
        <f t="shared" si="8"/>
        <v>B, 20-26</v>
      </c>
    </row>
    <row r="545" spans="1:10">
      <c r="A545" s="4" t="s">
        <v>570</v>
      </c>
      <c r="B545" s="5" t="s">
        <v>600</v>
      </c>
      <c r="C545" s="5" t="s">
        <v>633</v>
      </c>
      <c r="D545" s="5" t="s">
        <v>613</v>
      </c>
      <c r="E545" s="5" t="s">
        <v>618</v>
      </c>
      <c r="F545" s="6">
        <v>20150</v>
      </c>
      <c r="G545" s="7">
        <v>183.37</v>
      </c>
      <c r="H545" s="8">
        <v>26</v>
      </c>
      <c r="I545" s="8">
        <v>10</v>
      </c>
      <c r="J545" s="16" t="str">
        <f t="shared" si="8"/>
        <v>B, 20-26</v>
      </c>
    </row>
    <row r="546" spans="1:10">
      <c r="A546" s="4" t="s">
        <v>9</v>
      </c>
      <c r="B546" s="5" t="s">
        <v>597</v>
      </c>
      <c r="C546" s="5" t="s">
        <v>633</v>
      </c>
      <c r="D546" s="5" t="s">
        <v>613</v>
      </c>
      <c r="E546" s="5" t="s">
        <v>618</v>
      </c>
      <c r="F546" s="6">
        <v>20120</v>
      </c>
      <c r="G546" s="7">
        <v>211.05</v>
      </c>
      <c r="H546" s="8">
        <v>3</v>
      </c>
      <c r="I546" s="8">
        <v>7</v>
      </c>
      <c r="J546" s="16" t="str">
        <f t="shared" si="8"/>
        <v>B, 20-26</v>
      </c>
    </row>
    <row r="547" spans="1:10">
      <c r="A547" s="4" t="s">
        <v>560</v>
      </c>
      <c r="B547" s="5" t="s">
        <v>602</v>
      </c>
      <c r="C547" s="5" t="s">
        <v>614</v>
      </c>
      <c r="D547" s="5" t="s">
        <v>613</v>
      </c>
      <c r="E547" s="5" t="s">
        <v>619</v>
      </c>
      <c r="F547" s="6">
        <v>20120</v>
      </c>
      <c r="G547" s="7">
        <v>143.28</v>
      </c>
      <c r="H547" s="8">
        <v>26</v>
      </c>
      <c r="I547" s="8">
        <v>10</v>
      </c>
      <c r="J547" s="16" t="str">
        <f t="shared" si="8"/>
        <v>B, 20-26</v>
      </c>
    </row>
    <row r="548" spans="1:10">
      <c r="A548" s="4" t="s">
        <v>401</v>
      </c>
      <c r="B548" s="5" t="s">
        <v>601</v>
      </c>
      <c r="C548" s="5" t="s">
        <v>613</v>
      </c>
      <c r="D548" s="5" t="s">
        <v>614</v>
      </c>
      <c r="E548" s="5" t="s">
        <v>619</v>
      </c>
      <c r="F548" s="6">
        <v>19985</v>
      </c>
      <c r="G548" s="7">
        <v>143.28</v>
      </c>
      <c r="H548" s="8">
        <v>29</v>
      </c>
      <c r="I548" s="8">
        <v>9</v>
      </c>
      <c r="J548" s="16" t="str">
        <f t="shared" si="8"/>
        <v>C, 15-20</v>
      </c>
    </row>
    <row r="549" spans="1:10">
      <c r="A549" s="4" t="s">
        <v>440</v>
      </c>
      <c r="B549" s="5" t="s">
        <v>602</v>
      </c>
      <c r="C549" s="5" t="s">
        <v>614</v>
      </c>
      <c r="D549" s="5" t="s">
        <v>613</v>
      </c>
      <c r="E549" s="5" t="s">
        <v>619</v>
      </c>
      <c r="F549" s="6">
        <v>19945</v>
      </c>
      <c r="G549" s="7">
        <v>143.28</v>
      </c>
      <c r="H549" s="8">
        <v>9</v>
      </c>
      <c r="I549" s="8">
        <v>10</v>
      </c>
      <c r="J549" s="16" t="str">
        <f t="shared" si="8"/>
        <v>C, 15-20</v>
      </c>
    </row>
    <row r="550" spans="1:10">
      <c r="A550" s="4" t="s">
        <v>359</v>
      </c>
      <c r="B550" s="5" t="s">
        <v>604</v>
      </c>
      <c r="C550" s="5" t="s">
        <v>633</v>
      </c>
      <c r="D550" s="5" t="s">
        <v>613</v>
      </c>
      <c r="E550" s="5" t="s">
        <v>618</v>
      </c>
      <c r="F550" s="6">
        <v>19780</v>
      </c>
      <c r="G550" s="7">
        <v>180</v>
      </c>
      <c r="H550" s="8">
        <v>25</v>
      </c>
      <c r="I550" s="8">
        <v>9</v>
      </c>
      <c r="J550" s="16" t="str">
        <f t="shared" si="8"/>
        <v>C, 15-20</v>
      </c>
    </row>
    <row r="551" spans="1:10">
      <c r="A551" s="4" t="s">
        <v>464</v>
      </c>
      <c r="B551" s="5" t="s">
        <v>605</v>
      </c>
      <c r="C551" s="5" t="s">
        <v>613</v>
      </c>
      <c r="D551" s="5" t="s">
        <v>614</v>
      </c>
      <c r="E551" s="5" t="s">
        <v>619</v>
      </c>
      <c r="F551" s="6">
        <v>19630</v>
      </c>
      <c r="G551" s="7">
        <v>143.28</v>
      </c>
      <c r="H551" s="8">
        <v>11</v>
      </c>
      <c r="I551" s="8">
        <v>10</v>
      </c>
      <c r="J551" s="16" t="str">
        <f t="shared" si="8"/>
        <v>C, 15-20</v>
      </c>
    </row>
    <row r="552" spans="1:10">
      <c r="A552" s="4" t="s">
        <v>358</v>
      </c>
      <c r="B552" s="5" t="s">
        <v>606</v>
      </c>
      <c r="C552" s="5" t="s">
        <v>614</v>
      </c>
      <c r="D552" s="5" t="s">
        <v>613</v>
      </c>
      <c r="E552" s="5" t="s">
        <v>619</v>
      </c>
      <c r="F552" s="6">
        <v>19340</v>
      </c>
      <c r="G552" s="7">
        <v>115.46</v>
      </c>
      <c r="H552" s="8">
        <v>22</v>
      </c>
      <c r="I552" s="8">
        <v>9</v>
      </c>
      <c r="J552" s="16" t="str">
        <f t="shared" si="8"/>
        <v>C, 15-20</v>
      </c>
    </row>
    <row r="553" spans="1:10">
      <c r="A553" s="4" t="s">
        <v>584</v>
      </c>
      <c r="B553" s="5" t="s">
        <v>602</v>
      </c>
      <c r="C553" s="5" t="s">
        <v>614</v>
      </c>
      <c r="D553" s="5" t="s">
        <v>613</v>
      </c>
      <c r="E553" s="5" t="s">
        <v>619</v>
      </c>
      <c r="F553" s="6">
        <v>19020</v>
      </c>
      <c r="G553" s="7">
        <v>143.28</v>
      </c>
      <c r="H553" s="8">
        <v>30</v>
      </c>
      <c r="I553" s="8">
        <v>10</v>
      </c>
      <c r="J553" s="16" t="str">
        <f t="shared" si="8"/>
        <v>C, 15-20</v>
      </c>
    </row>
    <row r="554" spans="1:10">
      <c r="A554" s="4" t="s">
        <v>134</v>
      </c>
      <c r="B554" s="5" t="s">
        <v>601</v>
      </c>
      <c r="C554" s="5" t="s">
        <v>613</v>
      </c>
      <c r="D554" s="5" t="s">
        <v>614</v>
      </c>
      <c r="E554" s="5" t="s">
        <v>619</v>
      </c>
      <c r="F554" s="6">
        <v>18577</v>
      </c>
      <c r="G554" s="7">
        <v>143.28</v>
      </c>
      <c r="H554" s="8">
        <v>19</v>
      </c>
      <c r="I554" s="8">
        <v>7</v>
      </c>
      <c r="J554" s="16" t="str">
        <f t="shared" si="8"/>
        <v>C, 15-20</v>
      </c>
    </row>
    <row r="555" spans="1:10">
      <c r="A555" s="4" t="s">
        <v>96</v>
      </c>
      <c r="B555" s="5" t="s">
        <v>604</v>
      </c>
      <c r="C555" s="5" t="s">
        <v>613</v>
      </c>
      <c r="D555" s="5" t="s">
        <v>614</v>
      </c>
      <c r="E555" s="5" t="s">
        <v>619</v>
      </c>
      <c r="F555" s="6">
        <v>18560</v>
      </c>
      <c r="G555" s="7">
        <v>143.28</v>
      </c>
      <c r="H555" s="8">
        <v>13</v>
      </c>
      <c r="I555" s="8">
        <v>7</v>
      </c>
      <c r="J555" s="16" t="str">
        <f t="shared" si="8"/>
        <v>C, 15-20</v>
      </c>
    </row>
    <row r="556" spans="1:10">
      <c r="A556" s="4" t="s">
        <v>148</v>
      </c>
      <c r="B556" s="5" t="s">
        <v>606</v>
      </c>
      <c r="C556" s="5" t="s">
        <v>613</v>
      </c>
      <c r="D556" s="5" t="s">
        <v>614</v>
      </c>
      <c r="E556" s="5" t="s">
        <v>619</v>
      </c>
      <c r="F556" s="6">
        <v>18261</v>
      </c>
      <c r="G556" s="7">
        <v>143.28</v>
      </c>
      <c r="H556" s="8">
        <v>20</v>
      </c>
      <c r="I556" s="8">
        <v>7</v>
      </c>
      <c r="J556" s="16" t="str">
        <f t="shared" si="8"/>
        <v>C, 15-20</v>
      </c>
    </row>
    <row r="557" spans="1:10">
      <c r="A557" s="4" t="s">
        <v>478</v>
      </c>
      <c r="B557" s="5" t="s">
        <v>605</v>
      </c>
      <c r="C557" s="5" t="s">
        <v>613</v>
      </c>
      <c r="D557" s="5" t="s">
        <v>614</v>
      </c>
      <c r="E557" s="5" t="s">
        <v>619</v>
      </c>
      <c r="F557" s="6">
        <v>18140</v>
      </c>
      <c r="G557" s="7">
        <v>143.28</v>
      </c>
      <c r="H557" s="8">
        <v>13</v>
      </c>
      <c r="I557" s="8">
        <v>10</v>
      </c>
      <c r="J557" s="16" t="str">
        <f t="shared" si="8"/>
        <v>C, 15-20</v>
      </c>
    </row>
    <row r="558" spans="1:10">
      <c r="A558" s="4" t="s">
        <v>52</v>
      </c>
      <c r="B558" s="5" t="s">
        <v>602</v>
      </c>
      <c r="C558" s="5" t="s">
        <v>613</v>
      </c>
      <c r="D558" s="5" t="s">
        <v>614</v>
      </c>
      <c r="E558" s="5" t="s">
        <v>619</v>
      </c>
      <c r="F558" s="6">
        <v>18140</v>
      </c>
      <c r="G558" s="7">
        <v>114.72</v>
      </c>
      <c r="H558" s="8">
        <v>6</v>
      </c>
      <c r="I558" s="8">
        <v>7</v>
      </c>
      <c r="J558" s="16" t="str">
        <f t="shared" si="8"/>
        <v>C, 15-20</v>
      </c>
    </row>
    <row r="559" spans="1:10">
      <c r="A559" s="4" t="s">
        <v>67</v>
      </c>
      <c r="B559" s="5" t="s">
        <v>598</v>
      </c>
      <c r="C559" s="5" t="s">
        <v>633</v>
      </c>
      <c r="D559" s="5" t="s">
        <v>613</v>
      </c>
      <c r="E559" s="5" t="s">
        <v>618</v>
      </c>
      <c r="F559" s="6">
        <v>17477</v>
      </c>
      <c r="G559" s="7">
        <v>241.88</v>
      </c>
      <c r="H559" s="8">
        <v>10</v>
      </c>
      <c r="I559" s="8">
        <v>7</v>
      </c>
      <c r="J559" s="16" t="str">
        <f t="shared" si="8"/>
        <v>C, 15-20</v>
      </c>
    </row>
    <row r="560" spans="1:10">
      <c r="A560" s="4" t="s">
        <v>235</v>
      </c>
      <c r="B560" s="5" t="s">
        <v>598</v>
      </c>
      <c r="C560" s="5" t="s">
        <v>633</v>
      </c>
      <c r="D560" s="5" t="s">
        <v>613</v>
      </c>
      <c r="E560" s="5" t="s">
        <v>618</v>
      </c>
      <c r="F560" s="6">
        <v>17040</v>
      </c>
      <c r="G560" s="7">
        <v>155.06</v>
      </c>
      <c r="H560" s="8">
        <v>4</v>
      </c>
      <c r="I560" s="8">
        <v>9</v>
      </c>
      <c r="J560" s="16" t="str">
        <f t="shared" si="8"/>
        <v>C, 15-20</v>
      </c>
    </row>
    <row r="561" spans="1:10">
      <c r="A561" s="4" t="s">
        <v>310</v>
      </c>
      <c r="B561" s="5" t="s">
        <v>601</v>
      </c>
      <c r="C561" s="5" t="s">
        <v>613</v>
      </c>
      <c r="D561" s="5" t="s">
        <v>614</v>
      </c>
      <c r="E561" s="5" t="s">
        <v>619</v>
      </c>
      <c r="F561" s="6">
        <v>16760</v>
      </c>
      <c r="G561" s="7">
        <v>105.09</v>
      </c>
      <c r="H561" s="8">
        <v>15</v>
      </c>
      <c r="I561" s="8">
        <v>9</v>
      </c>
      <c r="J561" s="16" t="str">
        <f t="shared" si="8"/>
        <v>C, 15-20</v>
      </c>
    </row>
    <row r="562" spans="1:10">
      <c r="A562" s="4" t="s">
        <v>354</v>
      </c>
      <c r="B562" s="5" t="s">
        <v>601</v>
      </c>
      <c r="C562" s="5" t="s">
        <v>614</v>
      </c>
      <c r="D562" s="5" t="s">
        <v>613</v>
      </c>
      <c r="E562" s="5" t="s">
        <v>619</v>
      </c>
      <c r="F562" s="6">
        <v>16726</v>
      </c>
      <c r="G562" s="7">
        <v>114.63</v>
      </c>
      <c r="H562" s="8">
        <v>22</v>
      </c>
      <c r="I562" s="8">
        <v>9</v>
      </c>
      <c r="J562" s="16" t="str">
        <f t="shared" si="8"/>
        <v>C, 15-20</v>
      </c>
    </row>
    <row r="563" spans="1:10">
      <c r="A563" s="4" t="s">
        <v>420</v>
      </c>
      <c r="B563" s="5" t="s">
        <v>611</v>
      </c>
      <c r="C563" s="5" t="s">
        <v>613</v>
      </c>
      <c r="D563" s="5" t="s">
        <v>614</v>
      </c>
      <c r="E563" s="5" t="s">
        <v>619</v>
      </c>
      <c r="F563" s="6">
        <v>16061</v>
      </c>
      <c r="G563" s="7">
        <v>95.88</v>
      </c>
      <c r="H563" s="8">
        <v>3</v>
      </c>
      <c r="I563" s="8">
        <v>10</v>
      </c>
      <c r="J563" s="16" t="str">
        <f t="shared" si="8"/>
        <v>C, 15-20</v>
      </c>
    </row>
    <row r="564" spans="1:10">
      <c r="A564" s="4" t="s">
        <v>467</v>
      </c>
      <c r="B564" s="5" t="s">
        <v>607</v>
      </c>
      <c r="C564" s="5" t="s">
        <v>614</v>
      </c>
      <c r="D564" s="5" t="s">
        <v>613</v>
      </c>
      <c r="E564" s="5" t="s">
        <v>619</v>
      </c>
      <c r="F564" s="6">
        <v>15660</v>
      </c>
      <c r="G564" s="7">
        <v>143.28</v>
      </c>
      <c r="H564" s="8">
        <v>11</v>
      </c>
      <c r="I564" s="8">
        <v>10</v>
      </c>
      <c r="J564" s="16" t="str">
        <f t="shared" si="8"/>
        <v>C, 15-20</v>
      </c>
    </row>
    <row r="565" spans="1:10">
      <c r="A565" s="4" t="s">
        <v>155</v>
      </c>
      <c r="B565" s="5" t="s">
        <v>598</v>
      </c>
      <c r="C565" s="5" t="s">
        <v>633</v>
      </c>
      <c r="D565" s="5" t="s">
        <v>613</v>
      </c>
      <c r="E565" s="5" t="s">
        <v>618</v>
      </c>
      <c r="F565" s="6">
        <v>15600</v>
      </c>
      <c r="G565" s="7">
        <v>218.4</v>
      </c>
      <c r="H565" s="8">
        <v>21</v>
      </c>
      <c r="I565" s="8">
        <v>7</v>
      </c>
      <c r="J565" s="16" t="str">
        <f t="shared" si="8"/>
        <v>C, 15-20</v>
      </c>
    </row>
    <row r="566" spans="1:10">
      <c r="A566" s="4" t="s">
        <v>98</v>
      </c>
      <c r="B566" s="5" t="s">
        <v>602</v>
      </c>
      <c r="C566" s="5" t="s">
        <v>614</v>
      </c>
      <c r="D566" s="5" t="s">
        <v>613</v>
      </c>
      <c r="E566" s="5" t="s">
        <v>619</v>
      </c>
      <c r="F566" s="6">
        <v>15600</v>
      </c>
      <c r="G566" s="7">
        <v>93.13</v>
      </c>
      <c r="H566" s="8">
        <v>13</v>
      </c>
      <c r="I566" s="8">
        <v>7</v>
      </c>
      <c r="J566" s="16" t="str">
        <f t="shared" si="8"/>
        <v>C, 15-20</v>
      </c>
    </row>
    <row r="567" spans="1:10">
      <c r="A567" s="4" t="s">
        <v>124</v>
      </c>
      <c r="B567" s="5" t="s">
        <v>597</v>
      </c>
      <c r="C567" s="5" t="s">
        <v>633</v>
      </c>
      <c r="D567" s="5" t="s">
        <v>613</v>
      </c>
      <c r="E567" s="5" t="s">
        <v>618</v>
      </c>
      <c r="F567" s="6">
        <v>15565</v>
      </c>
      <c r="G567" s="7">
        <v>136.19</v>
      </c>
      <c r="H567" s="8">
        <v>18</v>
      </c>
      <c r="I567" s="8">
        <v>7</v>
      </c>
      <c r="J567" s="16" t="str">
        <f t="shared" si="8"/>
        <v>C, 15-20</v>
      </c>
    </row>
    <row r="568" spans="1:10">
      <c r="A568" s="4" t="s">
        <v>18</v>
      </c>
      <c r="B568" s="5" t="s">
        <v>598</v>
      </c>
      <c r="C568" s="5" t="s">
        <v>633</v>
      </c>
      <c r="D568" s="5" t="s">
        <v>613</v>
      </c>
      <c r="E568" s="5" t="s">
        <v>618</v>
      </c>
      <c r="F568" s="6">
        <v>15440</v>
      </c>
      <c r="G568" s="7">
        <v>218.4</v>
      </c>
      <c r="H568" s="8">
        <v>3</v>
      </c>
      <c r="I568" s="8">
        <v>7</v>
      </c>
      <c r="J568" s="16" t="str">
        <f t="shared" si="8"/>
        <v>C, 15-20</v>
      </c>
    </row>
    <row r="569" spans="1:10">
      <c r="A569" s="4" t="s">
        <v>383</v>
      </c>
      <c r="B569" s="5" t="s">
        <v>600</v>
      </c>
      <c r="C569" s="5" t="s">
        <v>633</v>
      </c>
      <c r="D569" s="5" t="s">
        <v>613</v>
      </c>
      <c r="E569" s="5" t="s">
        <v>618</v>
      </c>
      <c r="F569" s="6">
        <v>15438</v>
      </c>
      <c r="G569" s="7">
        <v>218.4</v>
      </c>
      <c r="H569" s="8">
        <v>27</v>
      </c>
      <c r="I569" s="8">
        <v>9</v>
      </c>
      <c r="J569" s="16" t="str">
        <f t="shared" si="8"/>
        <v>C, 15-20</v>
      </c>
    </row>
    <row r="570" spans="1:10">
      <c r="A570" s="4" t="s">
        <v>355</v>
      </c>
      <c r="B570" s="5" t="s">
        <v>606</v>
      </c>
      <c r="C570" s="5" t="s">
        <v>614</v>
      </c>
      <c r="D570" s="5" t="s">
        <v>613</v>
      </c>
      <c r="E570" s="5" t="s">
        <v>619</v>
      </c>
      <c r="F570" s="6">
        <v>15326</v>
      </c>
      <c r="G570" s="7">
        <v>114.62</v>
      </c>
      <c r="H570" s="8">
        <v>22</v>
      </c>
      <c r="I570" s="8">
        <v>9</v>
      </c>
      <c r="J570" s="16" t="str">
        <f t="shared" si="8"/>
        <v>C, 15-20</v>
      </c>
    </row>
    <row r="571" spans="1:10">
      <c r="A571" s="4" t="s">
        <v>312</v>
      </c>
      <c r="B571" s="5" t="s">
        <v>602</v>
      </c>
      <c r="C571" s="5" t="s">
        <v>614</v>
      </c>
      <c r="D571" s="5" t="s">
        <v>613</v>
      </c>
      <c r="E571" s="5" t="s">
        <v>619</v>
      </c>
      <c r="F571" s="6">
        <v>14260</v>
      </c>
      <c r="G571" s="7">
        <v>143.28</v>
      </c>
      <c r="H571" s="8">
        <v>15</v>
      </c>
      <c r="I571" s="8">
        <v>9</v>
      </c>
      <c r="J571" s="16" t="str">
        <f t="shared" si="8"/>
        <v>D, 10-15</v>
      </c>
    </row>
    <row r="572" spans="1:10">
      <c r="A572" s="4" t="s">
        <v>325</v>
      </c>
      <c r="B572" s="5" t="s">
        <v>597</v>
      </c>
      <c r="C572" s="5" t="s">
        <v>633</v>
      </c>
      <c r="D572" s="5" t="s">
        <v>613</v>
      </c>
      <c r="E572" s="5" t="s">
        <v>618</v>
      </c>
      <c r="F572" s="6">
        <v>14143</v>
      </c>
      <c r="G572" s="7">
        <v>123.75</v>
      </c>
      <c r="H572" s="8">
        <v>18</v>
      </c>
      <c r="I572" s="8">
        <v>9</v>
      </c>
      <c r="J572" s="16" t="str">
        <f t="shared" si="8"/>
        <v>D, 10-15</v>
      </c>
    </row>
    <row r="573" spans="1:10">
      <c r="A573" s="4" t="s">
        <v>248</v>
      </c>
      <c r="B573" s="5" t="s">
        <v>602</v>
      </c>
      <c r="C573" s="5" t="s">
        <v>613</v>
      </c>
      <c r="D573" s="5" t="s">
        <v>614</v>
      </c>
      <c r="E573" s="5" t="s">
        <v>619</v>
      </c>
      <c r="F573" s="6">
        <v>13380</v>
      </c>
      <c r="G573" s="7">
        <v>76.53</v>
      </c>
      <c r="H573" s="8">
        <v>5</v>
      </c>
      <c r="I573" s="8">
        <v>9</v>
      </c>
      <c r="J573" s="16" t="str">
        <f t="shared" si="8"/>
        <v>D, 10-15</v>
      </c>
    </row>
    <row r="574" spans="1:10">
      <c r="A574" s="4" t="s">
        <v>319</v>
      </c>
      <c r="B574" s="5" t="s">
        <v>597</v>
      </c>
      <c r="C574" s="5" t="s">
        <v>633</v>
      </c>
      <c r="D574" s="5" t="s">
        <v>613</v>
      </c>
      <c r="E574" s="5" t="s">
        <v>618</v>
      </c>
      <c r="F574" s="6">
        <v>12957</v>
      </c>
      <c r="G574" s="7">
        <v>113.37</v>
      </c>
      <c r="H574" s="8">
        <v>18</v>
      </c>
      <c r="I574" s="8">
        <v>9</v>
      </c>
      <c r="J574" s="16" t="str">
        <f t="shared" si="8"/>
        <v>D, 10-15</v>
      </c>
    </row>
    <row r="575" spans="1:10">
      <c r="A575" s="4" t="s">
        <v>197</v>
      </c>
      <c r="B575" s="5" t="s">
        <v>603</v>
      </c>
      <c r="C575" s="5" t="s">
        <v>633</v>
      </c>
      <c r="D575" s="5" t="s">
        <v>613</v>
      </c>
      <c r="E575" s="5" t="s">
        <v>618</v>
      </c>
      <c r="F575" s="6">
        <v>12735</v>
      </c>
      <c r="G575" s="7">
        <v>115.89</v>
      </c>
      <c r="H575" s="8">
        <v>24</v>
      </c>
      <c r="I575" s="8">
        <v>8</v>
      </c>
      <c r="J575" s="16" t="str">
        <f t="shared" si="8"/>
        <v>D, 10-15</v>
      </c>
    </row>
    <row r="576" spans="1:10">
      <c r="A576" s="4" t="s">
        <v>53</v>
      </c>
      <c r="B576" s="5" t="s">
        <v>601</v>
      </c>
      <c r="C576" s="5" t="s">
        <v>613</v>
      </c>
      <c r="D576" s="5" t="s">
        <v>614</v>
      </c>
      <c r="E576" s="5" t="s">
        <v>619</v>
      </c>
      <c r="F576" s="6">
        <v>12160</v>
      </c>
      <c r="G576" s="7">
        <v>72.599999999999994</v>
      </c>
      <c r="H576" s="8">
        <v>6</v>
      </c>
      <c r="I576" s="8">
        <v>7</v>
      </c>
      <c r="J576" s="16" t="str">
        <f t="shared" si="8"/>
        <v>D, 10-15</v>
      </c>
    </row>
    <row r="577" spans="1:10">
      <c r="A577" s="4" t="s">
        <v>125</v>
      </c>
      <c r="B577" s="5" t="s">
        <v>597</v>
      </c>
      <c r="C577" s="5" t="s">
        <v>633</v>
      </c>
      <c r="D577" s="5" t="s">
        <v>613</v>
      </c>
      <c r="E577" s="5" t="s">
        <v>618</v>
      </c>
      <c r="F577" s="6">
        <v>11975</v>
      </c>
      <c r="G577" s="7">
        <v>104.78</v>
      </c>
      <c r="H577" s="8">
        <v>18</v>
      </c>
      <c r="I577" s="8">
        <v>7</v>
      </c>
      <c r="J577" s="16" t="str">
        <f t="shared" si="8"/>
        <v>D, 10-15</v>
      </c>
    </row>
    <row r="578" spans="1:10">
      <c r="A578" s="4" t="s">
        <v>196</v>
      </c>
      <c r="B578" s="5" t="s">
        <v>603</v>
      </c>
      <c r="C578" s="5" t="s">
        <v>633</v>
      </c>
      <c r="D578" s="5" t="s">
        <v>613</v>
      </c>
      <c r="E578" s="5" t="s">
        <v>618</v>
      </c>
      <c r="F578" s="6">
        <v>11850</v>
      </c>
      <c r="G578" s="7">
        <v>107.84</v>
      </c>
      <c r="H578" s="8">
        <v>24</v>
      </c>
      <c r="I578" s="8">
        <v>8</v>
      </c>
      <c r="J578" s="16" t="str">
        <f t="shared" si="8"/>
        <v>D, 10-15</v>
      </c>
    </row>
    <row r="579" spans="1:10">
      <c r="A579" s="4" t="s">
        <v>548</v>
      </c>
      <c r="B579" s="5" t="s">
        <v>597</v>
      </c>
      <c r="C579" s="5" t="s">
        <v>613</v>
      </c>
      <c r="D579" s="5" t="s">
        <v>633</v>
      </c>
      <c r="E579" s="5" t="s">
        <v>619</v>
      </c>
      <c r="F579" s="6">
        <v>10500</v>
      </c>
      <c r="G579" s="7">
        <v>52.5</v>
      </c>
      <c r="H579" s="8">
        <v>24</v>
      </c>
      <c r="I579" s="8">
        <v>10</v>
      </c>
      <c r="J579" s="16" t="str">
        <f t="shared" ref="J579:J596" si="9">IF(F579&gt;26000,"A &gt; 26 ton",IF(F579&gt;20000,"B, 20-26",IF(F579&gt;15000,"C, 15-20",IF(F579&gt;10000,"D, 10-15","E &lt;10"))))</f>
        <v>D, 10-15</v>
      </c>
    </row>
    <row r="580" spans="1:10">
      <c r="A580" s="4" t="s">
        <v>292</v>
      </c>
      <c r="B580" s="5" t="s">
        <v>601</v>
      </c>
      <c r="C580" s="5" t="s">
        <v>613</v>
      </c>
      <c r="D580" s="5" t="s">
        <v>614</v>
      </c>
      <c r="E580" s="5" t="s">
        <v>619</v>
      </c>
      <c r="F580" s="6">
        <v>10476</v>
      </c>
      <c r="G580" s="7">
        <v>65.680000000000007</v>
      </c>
      <c r="H580" s="8">
        <v>13</v>
      </c>
      <c r="I580" s="8">
        <v>9</v>
      </c>
      <c r="J580" s="16" t="str">
        <f t="shared" si="9"/>
        <v>D, 10-15</v>
      </c>
    </row>
    <row r="581" spans="1:10">
      <c r="A581" s="4" t="s">
        <v>326</v>
      </c>
      <c r="B581" s="5" t="s">
        <v>597</v>
      </c>
      <c r="C581" s="5" t="s">
        <v>633</v>
      </c>
      <c r="D581" s="5" t="s">
        <v>613</v>
      </c>
      <c r="E581" s="5" t="s">
        <v>618</v>
      </c>
      <c r="F581" s="6">
        <v>10366</v>
      </c>
      <c r="G581" s="7">
        <v>90.7</v>
      </c>
      <c r="H581" s="8">
        <v>18</v>
      </c>
      <c r="I581" s="8">
        <v>9</v>
      </c>
      <c r="J581" s="16" t="str">
        <f t="shared" si="9"/>
        <v>D, 10-15</v>
      </c>
    </row>
    <row r="582" spans="1:10">
      <c r="A582" s="4" t="s">
        <v>32</v>
      </c>
      <c r="B582" s="5" t="s">
        <v>603</v>
      </c>
      <c r="C582" s="5" t="s">
        <v>613</v>
      </c>
      <c r="D582" s="5" t="s">
        <v>633</v>
      </c>
      <c r="E582" s="5" t="s">
        <v>619</v>
      </c>
      <c r="F582" s="6">
        <v>7808</v>
      </c>
      <c r="G582" s="7">
        <v>60.28</v>
      </c>
      <c r="H582" s="8">
        <v>4</v>
      </c>
      <c r="I582" s="8">
        <v>7</v>
      </c>
      <c r="J582" s="16" t="str">
        <f t="shared" si="9"/>
        <v>E &lt;10</v>
      </c>
    </row>
    <row r="583" spans="1:10">
      <c r="A583" s="4" t="s">
        <v>572</v>
      </c>
      <c r="B583" s="5" t="s">
        <v>604</v>
      </c>
      <c r="C583" s="5" t="s">
        <v>633</v>
      </c>
      <c r="D583" s="5" t="s">
        <v>613</v>
      </c>
      <c r="E583" s="5" t="s">
        <v>618</v>
      </c>
      <c r="F583" s="6">
        <v>6253</v>
      </c>
      <c r="G583" s="7">
        <v>56.9</v>
      </c>
      <c r="H583" s="8">
        <v>27</v>
      </c>
      <c r="I583" s="8">
        <v>10</v>
      </c>
      <c r="J583" s="16" t="str">
        <f t="shared" si="9"/>
        <v>E &lt;10</v>
      </c>
    </row>
    <row r="584" spans="1:10">
      <c r="A584" s="4" t="s">
        <v>254</v>
      </c>
      <c r="B584" s="5" t="s">
        <v>602</v>
      </c>
      <c r="C584" s="5" t="s">
        <v>613</v>
      </c>
      <c r="D584" s="5" t="s">
        <v>614</v>
      </c>
      <c r="E584" s="5" t="s">
        <v>619</v>
      </c>
      <c r="F584" s="6">
        <v>5400</v>
      </c>
      <c r="G584" s="7">
        <v>47.74</v>
      </c>
      <c r="H584" s="8">
        <v>6</v>
      </c>
      <c r="I584" s="8">
        <v>9</v>
      </c>
      <c r="J584" s="16" t="str">
        <f t="shared" si="9"/>
        <v>E &lt;10</v>
      </c>
    </row>
    <row r="585" spans="1:10">
      <c r="A585" s="4" t="s">
        <v>399</v>
      </c>
      <c r="B585" s="5" t="s">
        <v>600</v>
      </c>
      <c r="C585" s="5" t="s">
        <v>633</v>
      </c>
      <c r="D585" s="5" t="s">
        <v>613</v>
      </c>
      <c r="E585" s="5" t="s">
        <v>618</v>
      </c>
      <c r="F585" s="6">
        <v>5045</v>
      </c>
      <c r="G585" s="7">
        <v>52.57</v>
      </c>
      <c r="H585" s="8">
        <v>29</v>
      </c>
      <c r="I585" s="8">
        <v>9</v>
      </c>
      <c r="J585" s="16" t="str">
        <f t="shared" si="9"/>
        <v>E &lt;10</v>
      </c>
    </row>
    <row r="586" spans="1:10">
      <c r="A586" s="4" t="s">
        <v>441</v>
      </c>
      <c r="B586" s="5" t="s">
        <v>602</v>
      </c>
      <c r="C586" s="5" t="s">
        <v>614</v>
      </c>
      <c r="D586" s="5" t="s">
        <v>613</v>
      </c>
      <c r="E586" s="5" t="s">
        <v>619</v>
      </c>
      <c r="F586" s="6">
        <v>4695</v>
      </c>
      <c r="G586" s="7">
        <v>28.03</v>
      </c>
      <c r="H586" s="8">
        <v>9</v>
      </c>
      <c r="I586" s="8">
        <v>10</v>
      </c>
      <c r="J586" s="16" t="str">
        <f t="shared" si="9"/>
        <v>E &lt;10</v>
      </c>
    </row>
    <row r="587" spans="1:10">
      <c r="A587" s="4" t="s">
        <v>78</v>
      </c>
      <c r="B587" s="5" t="s">
        <v>597</v>
      </c>
      <c r="C587" s="5" t="s">
        <v>633</v>
      </c>
      <c r="D587" s="5" t="s">
        <v>613</v>
      </c>
      <c r="E587" s="5" t="s">
        <v>618</v>
      </c>
      <c r="F587" s="6">
        <v>4633</v>
      </c>
      <c r="G587" s="7">
        <v>40.54</v>
      </c>
      <c r="H587" s="8">
        <v>11</v>
      </c>
      <c r="I587" s="8">
        <v>7</v>
      </c>
      <c r="J587" s="16" t="str">
        <f t="shared" si="9"/>
        <v>E &lt;10</v>
      </c>
    </row>
    <row r="588" spans="1:10">
      <c r="A588" s="4" t="s">
        <v>89</v>
      </c>
      <c r="B588" s="5" t="s">
        <v>598</v>
      </c>
      <c r="C588" s="5" t="s">
        <v>633</v>
      </c>
      <c r="D588" s="5" t="s">
        <v>613</v>
      </c>
      <c r="E588" s="5" t="s">
        <v>619</v>
      </c>
      <c r="F588" s="6">
        <v>4224</v>
      </c>
      <c r="G588" s="7">
        <v>38.44</v>
      </c>
      <c r="H588" s="8">
        <v>12</v>
      </c>
      <c r="I588" s="8">
        <v>7</v>
      </c>
      <c r="J588" s="16" t="str">
        <f t="shared" si="9"/>
        <v>E &lt;10</v>
      </c>
    </row>
    <row r="589" spans="1:10">
      <c r="A589" s="4" t="s">
        <v>571</v>
      </c>
      <c r="B589" s="5" t="s">
        <v>600</v>
      </c>
      <c r="C589" s="5" t="s">
        <v>633</v>
      </c>
      <c r="D589" s="5" t="s">
        <v>613</v>
      </c>
      <c r="E589" s="5" t="s">
        <v>618</v>
      </c>
      <c r="F589" s="6">
        <v>4010</v>
      </c>
      <c r="G589" s="7">
        <v>36.49</v>
      </c>
      <c r="H589" s="8">
        <v>27</v>
      </c>
      <c r="I589" s="8">
        <v>10</v>
      </c>
      <c r="J589" s="16" t="str">
        <f t="shared" si="9"/>
        <v>E &lt;10</v>
      </c>
    </row>
    <row r="590" spans="1:10">
      <c r="A590" s="4" t="s">
        <v>84</v>
      </c>
      <c r="B590" s="5" t="s">
        <v>604</v>
      </c>
      <c r="C590" s="5" t="s">
        <v>633</v>
      </c>
      <c r="D590" s="5" t="s">
        <v>613</v>
      </c>
      <c r="E590" s="5" t="s">
        <v>618</v>
      </c>
      <c r="F590" s="6">
        <v>3583</v>
      </c>
      <c r="G590" s="7">
        <v>32.61</v>
      </c>
      <c r="H590" s="8">
        <v>12</v>
      </c>
      <c r="I590" s="8">
        <v>7</v>
      </c>
      <c r="J590" s="16" t="str">
        <f t="shared" si="9"/>
        <v>E &lt;10</v>
      </c>
    </row>
    <row r="591" spans="1:10">
      <c r="A591" s="4" t="s">
        <v>194</v>
      </c>
      <c r="B591" s="5" t="s">
        <v>599</v>
      </c>
      <c r="C591" s="5" t="s">
        <v>633</v>
      </c>
      <c r="D591" s="5" t="s">
        <v>613</v>
      </c>
      <c r="E591" s="5" t="s">
        <v>618</v>
      </c>
      <c r="F591" s="6">
        <v>2633</v>
      </c>
      <c r="G591" s="7">
        <v>23.96</v>
      </c>
      <c r="H591" s="8">
        <v>24</v>
      </c>
      <c r="I591" s="8">
        <v>8</v>
      </c>
      <c r="J591" s="16" t="str">
        <f t="shared" si="9"/>
        <v>E &lt;10</v>
      </c>
    </row>
    <row r="592" spans="1:10">
      <c r="A592" s="4" t="s">
        <v>119</v>
      </c>
      <c r="B592" s="5" t="s">
        <v>604</v>
      </c>
      <c r="C592" s="5" t="s">
        <v>633</v>
      </c>
      <c r="D592" s="5" t="s">
        <v>613</v>
      </c>
      <c r="E592" s="5" t="s">
        <v>618</v>
      </c>
      <c r="F592" s="6">
        <v>2600</v>
      </c>
      <c r="G592" s="7">
        <v>23.66</v>
      </c>
      <c r="H592" s="8">
        <v>17</v>
      </c>
      <c r="I592" s="8">
        <v>7</v>
      </c>
      <c r="J592" s="16" t="str">
        <f t="shared" si="9"/>
        <v>E &lt;10</v>
      </c>
    </row>
    <row r="593" spans="1:10">
      <c r="A593" s="4" t="s">
        <v>126</v>
      </c>
      <c r="B593" s="5" t="s">
        <v>598</v>
      </c>
      <c r="C593" s="5" t="s">
        <v>633</v>
      </c>
      <c r="D593" s="5" t="s">
        <v>613</v>
      </c>
      <c r="E593" s="5" t="s">
        <v>618</v>
      </c>
      <c r="F593" s="6">
        <v>2600</v>
      </c>
      <c r="G593" s="7">
        <v>23.66</v>
      </c>
      <c r="H593" s="8">
        <v>18</v>
      </c>
      <c r="I593" s="8">
        <v>7</v>
      </c>
      <c r="J593" s="16" t="str">
        <f t="shared" si="9"/>
        <v>E &lt;10</v>
      </c>
    </row>
    <row r="594" spans="1:10">
      <c r="A594" s="4" t="s">
        <v>329</v>
      </c>
      <c r="B594" s="5" t="s">
        <v>598</v>
      </c>
      <c r="C594" s="5" t="s">
        <v>633</v>
      </c>
      <c r="D594" s="5" t="s">
        <v>613</v>
      </c>
      <c r="E594" s="5" t="s">
        <v>618</v>
      </c>
      <c r="F594" s="6">
        <v>2300</v>
      </c>
      <c r="G594" s="7">
        <v>22</v>
      </c>
      <c r="H594" s="8">
        <v>18</v>
      </c>
      <c r="I594" s="8">
        <v>9</v>
      </c>
      <c r="J594" s="16" t="str">
        <f t="shared" si="9"/>
        <v>E &lt;10</v>
      </c>
    </row>
    <row r="595" spans="1:10">
      <c r="A595" s="4" t="s">
        <v>585</v>
      </c>
      <c r="B595" s="5" t="s">
        <v>597</v>
      </c>
      <c r="C595" s="5" t="s">
        <v>633</v>
      </c>
      <c r="D595" s="5" t="s">
        <v>613</v>
      </c>
      <c r="E595" s="5" t="s">
        <v>619</v>
      </c>
      <c r="F595" s="6">
        <v>1473</v>
      </c>
      <c r="G595" s="7">
        <v>12.89</v>
      </c>
      <c r="H595" s="8">
        <v>30</v>
      </c>
      <c r="I595" s="8">
        <v>10</v>
      </c>
      <c r="J595" s="16" t="str">
        <f t="shared" si="9"/>
        <v>E &lt;10</v>
      </c>
    </row>
    <row r="596" spans="1:10">
      <c r="A596" s="4" t="s">
        <v>198</v>
      </c>
      <c r="B596" s="5" t="s">
        <v>599</v>
      </c>
      <c r="C596" s="5" t="s">
        <v>633</v>
      </c>
      <c r="D596" s="5" t="s">
        <v>613</v>
      </c>
      <c r="E596" s="5" t="s">
        <v>618</v>
      </c>
      <c r="F596" s="6">
        <v>1295</v>
      </c>
      <c r="G596" s="7">
        <v>11.78</v>
      </c>
      <c r="H596" s="8">
        <v>24</v>
      </c>
      <c r="I596" s="8">
        <v>8</v>
      </c>
      <c r="J596" s="16" t="str">
        <f t="shared" si="9"/>
        <v>E &lt;10</v>
      </c>
    </row>
    <row r="597" spans="1:10">
      <c r="A597" s="9" t="s">
        <v>655</v>
      </c>
      <c r="F597" s="10">
        <f>SUM(F2:F596)</f>
        <v>14255412</v>
      </c>
      <c r="G597" s="10">
        <f>SUM(G2:G596)</f>
        <v>113193.66999999949</v>
      </c>
    </row>
  </sheetData>
  <sortState ref="A2:I596">
    <sortCondition ref="F2:F596"/>
  </sortState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G25"/>
  <sheetViews>
    <sheetView topLeftCell="A10" zoomScale="110" zoomScaleNormal="110" workbookViewId="0">
      <selection activeCell="A24" sqref="A24"/>
    </sheetView>
  </sheetViews>
  <sheetFormatPr baseColWidth="10" defaultColWidth="11.44140625" defaultRowHeight="15.6"/>
  <cols>
    <col min="1" max="1" width="17.5546875" style="8" customWidth="1"/>
    <col min="2" max="2" width="23" style="8" customWidth="1"/>
    <col min="3" max="7" width="17.88671875" style="8" customWidth="1"/>
    <col min="8" max="10" width="22.88671875" style="8" bestFit="1" customWidth="1"/>
    <col min="11" max="11" width="24.5546875" style="8" bestFit="1" customWidth="1"/>
    <col min="12" max="12" width="28.109375" style="8" bestFit="1" customWidth="1"/>
    <col min="13" max="16384" width="11.44140625" style="8"/>
  </cols>
  <sheetData>
    <row r="2" spans="1:7">
      <c r="B2" s="17" t="s">
        <v>627</v>
      </c>
    </row>
    <row r="3" spans="1:7">
      <c r="A3" s="17" t="s">
        <v>654</v>
      </c>
      <c r="B3" s="19" t="s">
        <v>635</v>
      </c>
      <c r="C3" s="19" t="s">
        <v>636</v>
      </c>
      <c r="D3" s="19" t="s">
        <v>637</v>
      </c>
      <c r="E3" s="19" t="s">
        <v>638</v>
      </c>
      <c r="F3" s="19" t="s">
        <v>639</v>
      </c>
      <c r="G3" s="19" t="s">
        <v>620</v>
      </c>
    </row>
    <row r="4" spans="1:7">
      <c r="A4" s="18" t="s">
        <v>640</v>
      </c>
      <c r="B4" s="10">
        <v>4685306</v>
      </c>
      <c r="C4" s="10">
        <v>8974681</v>
      </c>
      <c r="D4" s="10">
        <v>402071</v>
      </c>
      <c r="E4" s="10">
        <v>134802</v>
      </c>
      <c r="F4" s="10">
        <v>58552</v>
      </c>
      <c r="G4" s="10">
        <v>14255412</v>
      </c>
    </row>
    <row r="5" spans="1:7">
      <c r="A5" s="18" t="s">
        <v>628</v>
      </c>
      <c r="B5" s="10">
        <v>173</v>
      </c>
      <c r="C5" s="10">
        <v>373</v>
      </c>
      <c r="D5" s="10">
        <v>23</v>
      </c>
      <c r="E5" s="10">
        <v>11</v>
      </c>
      <c r="F5" s="10">
        <v>15</v>
      </c>
      <c r="G5" s="10">
        <v>595</v>
      </c>
    </row>
    <row r="6" spans="1:7">
      <c r="A6" s="18"/>
      <c r="B6" s="10"/>
      <c r="C6" s="10"/>
      <c r="D6" s="10"/>
      <c r="E6" s="10"/>
      <c r="F6" s="10"/>
      <c r="G6" s="10"/>
    </row>
    <row r="7" spans="1:7">
      <c r="A7" s="26"/>
      <c r="B7" s="27"/>
      <c r="C7" s="27"/>
      <c r="D7" s="27"/>
      <c r="E7" s="27"/>
      <c r="F7" s="27"/>
      <c r="G7" s="27"/>
    </row>
    <row r="8" spans="1:7">
      <c r="A8" s="18"/>
      <c r="B8" s="10"/>
      <c r="C8" s="10"/>
      <c r="D8" s="10"/>
      <c r="E8" s="10"/>
      <c r="F8" s="10"/>
      <c r="G8" s="10"/>
    </row>
    <row r="9" spans="1:7" s="10" customFormat="1">
      <c r="B9" s="20" t="s">
        <v>627</v>
      </c>
    </row>
    <row r="10" spans="1:7" s="10" customFormat="1">
      <c r="A10" s="20" t="s">
        <v>656</v>
      </c>
      <c r="B10" s="24" t="s">
        <v>635</v>
      </c>
      <c r="C10" s="24" t="s">
        <v>636</v>
      </c>
      <c r="D10" s="24" t="s">
        <v>637</v>
      </c>
      <c r="E10" s="24" t="s">
        <v>638</v>
      </c>
      <c r="F10" s="24" t="s">
        <v>639</v>
      </c>
      <c r="G10" s="24" t="s">
        <v>620</v>
      </c>
    </row>
    <row r="11" spans="1:7" s="10" customFormat="1">
      <c r="A11" s="21" t="s">
        <v>633</v>
      </c>
    </row>
    <row r="12" spans="1:7" s="10" customFormat="1">
      <c r="A12" s="22" t="s">
        <v>643</v>
      </c>
      <c r="B12" s="10">
        <v>2984415</v>
      </c>
      <c r="C12" s="10">
        <v>5753733</v>
      </c>
      <c r="D12" s="10">
        <v>116340</v>
      </c>
      <c r="E12" s="10">
        <v>74026</v>
      </c>
      <c r="F12" s="10">
        <v>40649</v>
      </c>
      <c r="G12" s="10">
        <v>8969163</v>
      </c>
    </row>
    <row r="13" spans="1:7" s="10" customFormat="1">
      <c r="A13" s="22" t="s">
        <v>645</v>
      </c>
      <c r="B13" s="10">
        <v>110</v>
      </c>
      <c r="C13" s="10">
        <v>238</v>
      </c>
      <c r="D13" s="10">
        <v>7</v>
      </c>
      <c r="E13" s="10">
        <v>6</v>
      </c>
      <c r="F13" s="10">
        <v>12</v>
      </c>
      <c r="G13" s="10">
        <v>373</v>
      </c>
    </row>
    <row r="14" spans="1:7" s="10" customFormat="1">
      <c r="A14" s="21" t="s">
        <v>613</v>
      </c>
    </row>
    <row r="15" spans="1:7" s="10" customFormat="1">
      <c r="A15" s="22" t="s">
        <v>643</v>
      </c>
      <c r="B15" s="10">
        <v>1053746</v>
      </c>
      <c r="C15" s="10">
        <v>1954569</v>
      </c>
      <c r="D15" s="10">
        <v>164114</v>
      </c>
      <c r="E15" s="10">
        <v>46516</v>
      </c>
      <c r="F15" s="10">
        <v>13208</v>
      </c>
      <c r="G15" s="10">
        <v>3232153</v>
      </c>
    </row>
    <row r="16" spans="1:7" s="10" customFormat="1">
      <c r="A16" s="22" t="s">
        <v>645</v>
      </c>
      <c r="B16" s="10">
        <v>39</v>
      </c>
      <c r="C16" s="10">
        <v>82</v>
      </c>
      <c r="D16" s="10">
        <v>9</v>
      </c>
      <c r="E16" s="10">
        <v>4</v>
      </c>
      <c r="F16" s="10">
        <v>2</v>
      </c>
      <c r="G16" s="10">
        <v>136</v>
      </c>
    </row>
    <row r="17" spans="1:7" s="10" customFormat="1">
      <c r="A17" s="21" t="s">
        <v>614</v>
      </c>
    </row>
    <row r="18" spans="1:7" s="10" customFormat="1">
      <c r="A18" s="22" t="s">
        <v>643</v>
      </c>
      <c r="B18" s="10">
        <v>647145</v>
      </c>
      <c r="C18" s="10">
        <v>1266379</v>
      </c>
      <c r="D18" s="10">
        <v>121617</v>
      </c>
      <c r="E18" s="10">
        <v>14260</v>
      </c>
      <c r="F18" s="10">
        <v>4695</v>
      </c>
      <c r="G18" s="10">
        <v>2054096</v>
      </c>
    </row>
    <row r="19" spans="1:7" s="10" customFormat="1">
      <c r="A19" s="22" t="s">
        <v>645</v>
      </c>
      <c r="B19" s="10">
        <v>24</v>
      </c>
      <c r="C19" s="10">
        <v>53</v>
      </c>
      <c r="D19" s="10">
        <v>7</v>
      </c>
      <c r="E19" s="10">
        <v>1</v>
      </c>
      <c r="F19" s="10">
        <v>1</v>
      </c>
      <c r="G19" s="10">
        <v>86</v>
      </c>
    </row>
    <row r="20" spans="1:7" s="10" customFormat="1">
      <c r="A20" s="21" t="s">
        <v>644</v>
      </c>
      <c r="B20" s="10">
        <v>4685306</v>
      </c>
      <c r="C20" s="10">
        <v>8974681</v>
      </c>
      <c r="D20" s="10">
        <v>402071</v>
      </c>
      <c r="E20" s="10">
        <v>134802</v>
      </c>
      <c r="F20" s="10">
        <v>58552</v>
      </c>
      <c r="G20" s="10">
        <v>14255412</v>
      </c>
    </row>
    <row r="21" spans="1:7" s="10" customFormat="1">
      <c r="A21" s="21" t="s">
        <v>646</v>
      </c>
      <c r="B21" s="10">
        <v>173</v>
      </c>
      <c r="C21" s="10">
        <v>373</v>
      </c>
      <c r="D21" s="10">
        <v>23</v>
      </c>
      <c r="E21" s="10">
        <v>11</v>
      </c>
      <c r="F21" s="10">
        <v>15</v>
      </c>
      <c r="G21" s="10">
        <v>595</v>
      </c>
    </row>
    <row r="22" spans="1:7" s="10" customFormat="1">
      <c r="A22" s="21"/>
    </row>
    <row r="23" spans="1:7" s="10" customFormat="1">
      <c r="A23" s="23" t="s">
        <v>641</v>
      </c>
    </row>
    <row r="24" spans="1:7" s="10" customFormat="1">
      <c r="A24" s="21" t="s">
        <v>658</v>
      </c>
    </row>
    <row r="25" spans="1:7">
      <c r="A25" s="8" t="s">
        <v>642</v>
      </c>
    </row>
  </sheetData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597"/>
  <sheetViews>
    <sheetView topLeftCell="E1" workbookViewId="0">
      <pane ySplit="1" topLeftCell="A583" activePane="bottomLeft" state="frozen"/>
      <selection pane="bottomLeft" activeCell="P583" sqref="P583"/>
    </sheetView>
  </sheetViews>
  <sheetFormatPr baseColWidth="10" defaultColWidth="20.5546875" defaultRowHeight="15.6"/>
  <cols>
    <col min="1" max="1" width="12.44140625" style="9" customWidth="1"/>
    <col min="2" max="2" width="15" style="8" customWidth="1"/>
    <col min="3" max="3" width="13.5546875" style="8" customWidth="1"/>
    <col min="4" max="4" width="14.6640625" style="8" customWidth="1"/>
    <col min="5" max="5" width="20.5546875" style="8"/>
    <col min="6" max="6" width="10.44140625" style="10" customWidth="1"/>
    <col min="7" max="7" width="11.33203125" style="11" customWidth="1"/>
    <col min="8" max="8" width="7.88671875" style="8" customWidth="1"/>
    <col min="9" max="9" width="9.109375" style="8" customWidth="1"/>
    <col min="10" max="11" width="9" style="8" customWidth="1"/>
    <col min="12" max="12" width="11.33203125" style="8" customWidth="1"/>
    <col min="13" max="13" width="11.109375" style="8" customWidth="1"/>
    <col min="14" max="14" width="10" style="8" customWidth="1"/>
    <col min="15" max="15" width="12.109375" style="8" customWidth="1"/>
    <col min="16" max="16" width="13.109375" style="8" customWidth="1"/>
    <col min="17" max="16384" width="20.5546875" style="8"/>
  </cols>
  <sheetData>
    <row r="1" spans="1:16" s="3" customFormat="1" ht="29.25" customHeight="1">
      <c r="A1" s="36" t="s">
        <v>0</v>
      </c>
      <c r="B1" s="36" t="s">
        <v>596</v>
      </c>
      <c r="C1" s="36" t="s">
        <v>617</v>
      </c>
      <c r="D1" s="36" t="s">
        <v>612</v>
      </c>
      <c r="E1" s="36" t="s">
        <v>616</v>
      </c>
      <c r="F1" s="37" t="s">
        <v>1</v>
      </c>
      <c r="G1" s="38" t="s">
        <v>615</v>
      </c>
      <c r="H1" s="39" t="s">
        <v>630</v>
      </c>
      <c r="I1" s="39" t="s">
        <v>629</v>
      </c>
      <c r="J1" s="25" t="s">
        <v>648</v>
      </c>
      <c r="K1" s="25" t="s">
        <v>652</v>
      </c>
      <c r="L1" s="25" t="s">
        <v>649</v>
      </c>
      <c r="M1" s="25" t="s">
        <v>647</v>
      </c>
      <c r="N1" s="29" t="s">
        <v>650</v>
      </c>
      <c r="O1" s="25" t="s">
        <v>651</v>
      </c>
      <c r="P1" s="25" t="s">
        <v>653</v>
      </c>
    </row>
    <row r="2" spans="1:16">
      <c r="A2" s="4" t="s">
        <v>16</v>
      </c>
      <c r="B2" s="5" t="s">
        <v>597</v>
      </c>
      <c r="C2" s="5" t="s">
        <v>633</v>
      </c>
      <c r="D2" s="5" t="s">
        <v>613</v>
      </c>
      <c r="E2" s="5" t="s">
        <v>618</v>
      </c>
      <c r="F2" s="6">
        <v>28320</v>
      </c>
      <c r="G2" s="7">
        <v>247.8</v>
      </c>
      <c r="H2" s="8">
        <v>3</v>
      </c>
      <c r="I2" s="8">
        <v>7</v>
      </c>
      <c r="J2" s="8">
        <f>IF(AND(C2="orio",D2="sestao"),parametros!C2,IF(AND(C2="sestao",D2="orio"),parametros!$C$2,parametros!$C$3))</f>
        <v>85</v>
      </c>
      <c r="K2" s="8">
        <f t="shared" ref="K2:K65" si="0">ROUND(G2/J2,2)</f>
        <v>2.92</v>
      </c>
      <c r="L2" s="8">
        <f>IF(OR(C2="orio",D2="orio"),parametros!$C$6,parametros!$C$7)</f>
        <v>9.1</v>
      </c>
      <c r="M2" s="28">
        <f t="shared" ref="M2:M65" si="1">ROUND(G2/(F2/1000),2)</f>
        <v>8.75</v>
      </c>
      <c r="N2" s="10">
        <f t="shared" ref="N2:N65" si="2">ROUND((F2/1000)*L2,0)</f>
        <v>258</v>
      </c>
      <c r="O2" s="40">
        <f t="shared" ref="O2:O65" si="3">G2-N2</f>
        <v>-10.199999999999989</v>
      </c>
      <c r="P2" s="30">
        <f t="shared" ref="P2:P65" si="4">DATE(2019,I2,H2)</f>
        <v>43649</v>
      </c>
    </row>
    <row r="3" spans="1:16">
      <c r="A3" s="4" t="s">
        <v>8</v>
      </c>
      <c r="B3" s="5" t="s">
        <v>597</v>
      </c>
      <c r="C3" s="5" t="s">
        <v>633</v>
      </c>
      <c r="D3" s="5" t="s">
        <v>613</v>
      </c>
      <c r="E3" s="5" t="s">
        <v>618</v>
      </c>
      <c r="F3" s="6">
        <v>27975</v>
      </c>
      <c r="G3" s="7">
        <v>244.78</v>
      </c>
      <c r="H3" s="8">
        <v>3</v>
      </c>
      <c r="I3" s="8">
        <v>7</v>
      </c>
      <c r="J3" s="8">
        <f>IF(AND(C3="orio",D3="sestao"),85,IF(AND(C3="sestao",D3="orio"),parametros!$C$2,parametros!$C$3))</f>
        <v>85</v>
      </c>
      <c r="K3" s="8">
        <f t="shared" si="0"/>
        <v>2.88</v>
      </c>
      <c r="L3" s="8">
        <f>IF(OR(C3="orio",D3="orio"),parametros!$C$6,parametros!$C$7)</f>
        <v>9.1</v>
      </c>
      <c r="M3" s="28">
        <f t="shared" si="1"/>
        <v>8.75</v>
      </c>
      <c r="N3" s="10">
        <f t="shared" si="2"/>
        <v>255</v>
      </c>
      <c r="O3" s="40">
        <f t="shared" si="3"/>
        <v>-10.219999999999999</v>
      </c>
      <c r="P3" s="30">
        <f t="shared" si="4"/>
        <v>43649</v>
      </c>
    </row>
    <row r="4" spans="1:16">
      <c r="A4" s="4" t="s">
        <v>17</v>
      </c>
      <c r="B4" s="5" t="s">
        <v>597</v>
      </c>
      <c r="C4" s="5" t="s">
        <v>633</v>
      </c>
      <c r="D4" s="5" t="s">
        <v>613</v>
      </c>
      <c r="E4" s="5" t="s">
        <v>618</v>
      </c>
      <c r="F4" s="6">
        <v>27420</v>
      </c>
      <c r="G4" s="7">
        <v>239.93</v>
      </c>
      <c r="H4" s="8">
        <v>3</v>
      </c>
      <c r="I4" s="8">
        <v>7</v>
      </c>
      <c r="J4" s="8">
        <f>IF(AND(C4="orio",D4="sestao"),85,IF(AND(C4="sestao",D4="orio"),parametros!$C$2,parametros!$C$3))</f>
        <v>85</v>
      </c>
      <c r="K4" s="8">
        <f t="shared" si="0"/>
        <v>2.82</v>
      </c>
      <c r="L4" s="8">
        <f>IF(OR(C4="orio",D4="orio"),parametros!$C$6,parametros!$C$7)</f>
        <v>9.1</v>
      </c>
      <c r="M4" s="28">
        <f t="shared" si="1"/>
        <v>8.75</v>
      </c>
      <c r="N4" s="10">
        <f t="shared" si="2"/>
        <v>250</v>
      </c>
      <c r="O4" s="40">
        <f t="shared" si="3"/>
        <v>-10.069999999999993</v>
      </c>
      <c r="P4" s="30">
        <f t="shared" si="4"/>
        <v>43649</v>
      </c>
    </row>
    <row r="5" spans="1:16">
      <c r="A5" s="4" t="s">
        <v>27</v>
      </c>
      <c r="B5" s="5" t="s">
        <v>604</v>
      </c>
      <c r="C5" s="5" t="s">
        <v>633</v>
      </c>
      <c r="D5" s="5" t="s">
        <v>613</v>
      </c>
      <c r="E5" s="5" t="s">
        <v>618</v>
      </c>
      <c r="F5" s="6">
        <v>25900</v>
      </c>
      <c r="G5" s="7">
        <v>235.69</v>
      </c>
      <c r="H5" s="8">
        <v>3</v>
      </c>
      <c r="I5" s="8">
        <v>7</v>
      </c>
      <c r="J5" s="8">
        <f>IF(AND(C5="orio",D5="sestao"),85,IF(AND(C5="sestao",D5="orio"),parametros!$C$2,parametros!$C$3))</f>
        <v>85</v>
      </c>
      <c r="K5" s="8">
        <f t="shared" si="0"/>
        <v>2.77</v>
      </c>
      <c r="L5" s="8">
        <f>IF(OR(C5="orio",D5="orio"),parametros!$C$6,parametros!$C$7)</f>
        <v>9.1</v>
      </c>
      <c r="M5" s="28">
        <f t="shared" si="1"/>
        <v>9.1</v>
      </c>
      <c r="N5" s="10">
        <f t="shared" si="2"/>
        <v>236</v>
      </c>
      <c r="O5" s="40">
        <f t="shared" si="3"/>
        <v>-0.31000000000000227</v>
      </c>
      <c r="P5" s="30">
        <f t="shared" si="4"/>
        <v>43649</v>
      </c>
    </row>
    <row r="6" spans="1:16">
      <c r="A6" s="4" t="s">
        <v>7</v>
      </c>
      <c r="B6" s="5" t="s">
        <v>598</v>
      </c>
      <c r="C6" s="5" t="s">
        <v>633</v>
      </c>
      <c r="D6" s="5" t="s">
        <v>613</v>
      </c>
      <c r="E6" s="5" t="s">
        <v>618</v>
      </c>
      <c r="F6" s="6">
        <v>24840</v>
      </c>
      <c r="G6" s="7">
        <v>226.04</v>
      </c>
      <c r="H6" s="8">
        <v>3</v>
      </c>
      <c r="I6" s="8">
        <v>7</v>
      </c>
      <c r="J6" s="8">
        <f>IF(AND(C6="orio",D6="sestao"),85,IF(AND(C6="sestao",D6="orio"),parametros!$C$2,parametros!$C$3))</f>
        <v>85</v>
      </c>
      <c r="K6" s="8">
        <f t="shared" si="0"/>
        <v>2.66</v>
      </c>
      <c r="L6" s="8">
        <f>IF(OR(C6="orio",D6="orio"),parametros!$C$6,parametros!$C$7)</f>
        <v>9.1</v>
      </c>
      <c r="M6" s="28">
        <f t="shared" si="1"/>
        <v>9.1</v>
      </c>
      <c r="N6" s="10">
        <f t="shared" si="2"/>
        <v>226</v>
      </c>
      <c r="O6" s="40">
        <f t="shared" si="3"/>
        <v>3.9999999999992042E-2</v>
      </c>
      <c r="P6" s="30">
        <f t="shared" si="4"/>
        <v>43649</v>
      </c>
    </row>
    <row r="7" spans="1:16">
      <c r="A7" s="4" t="s">
        <v>6</v>
      </c>
      <c r="B7" s="5" t="s">
        <v>598</v>
      </c>
      <c r="C7" s="5" t="s">
        <v>633</v>
      </c>
      <c r="D7" s="5" t="s">
        <v>613</v>
      </c>
      <c r="E7" s="5" t="s">
        <v>618</v>
      </c>
      <c r="F7" s="6">
        <v>24280</v>
      </c>
      <c r="G7" s="7">
        <v>220.95</v>
      </c>
      <c r="H7" s="8">
        <v>3</v>
      </c>
      <c r="I7" s="8">
        <v>7</v>
      </c>
      <c r="J7" s="8">
        <f>IF(AND(C7="orio",D7="sestao"),85,IF(AND(C7="sestao",D7="orio"),parametros!$C$2,parametros!$C$3))</f>
        <v>85</v>
      </c>
      <c r="K7" s="8">
        <f t="shared" si="0"/>
        <v>2.6</v>
      </c>
      <c r="L7" s="8">
        <f>IF(OR(C7="orio",D7="orio"),parametros!$C$6,parametros!$C$7)</f>
        <v>9.1</v>
      </c>
      <c r="M7" s="28">
        <f t="shared" si="1"/>
        <v>9.1</v>
      </c>
      <c r="N7" s="10">
        <f t="shared" si="2"/>
        <v>221</v>
      </c>
      <c r="O7" s="40">
        <f t="shared" si="3"/>
        <v>-5.0000000000011369E-2</v>
      </c>
      <c r="P7" s="30">
        <f t="shared" si="4"/>
        <v>43649</v>
      </c>
    </row>
    <row r="8" spans="1:16">
      <c r="A8" s="4" t="s">
        <v>21</v>
      </c>
      <c r="B8" s="5" t="s">
        <v>599</v>
      </c>
      <c r="C8" s="5" t="s">
        <v>633</v>
      </c>
      <c r="D8" s="5" t="s">
        <v>613</v>
      </c>
      <c r="E8" s="5" t="s">
        <v>619</v>
      </c>
      <c r="F8" s="6">
        <v>23903</v>
      </c>
      <c r="G8" s="7">
        <v>218.4</v>
      </c>
      <c r="H8" s="8">
        <v>3</v>
      </c>
      <c r="I8" s="8">
        <v>7</v>
      </c>
      <c r="J8" s="8">
        <f>IF(AND(C8="orio",D8="sestao"),85,IF(AND(C8="sestao",D8="orio"),parametros!$C$2,parametros!$C$3))</f>
        <v>85</v>
      </c>
      <c r="K8" s="8">
        <f t="shared" si="0"/>
        <v>2.57</v>
      </c>
      <c r="L8" s="8">
        <f>IF(OR(C8="orio",D8="orio"),parametros!$C$6,parametros!$C$7)</f>
        <v>9.1</v>
      </c>
      <c r="M8" s="28">
        <f t="shared" si="1"/>
        <v>9.14</v>
      </c>
      <c r="N8" s="10">
        <f t="shared" si="2"/>
        <v>218</v>
      </c>
      <c r="O8" s="40">
        <f t="shared" si="3"/>
        <v>0.40000000000000568</v>
      </c>
      <c r="P8" s="30">
        <f t="shared" si="4"/>
        <v>43649</v>
      </c>
    </row>
    <row r="9" spans="1:16">
      <c r="A9" s="4" t="s">
        <v>10</v>
      </c>
      <c r="B9" s="5" t="s">
        <v>600</v>
      </c>
      <c r="C9" s="5" t="s">
        <v>633</v>
      </c>
      <c r="D9" s="5" t="s">
        <v>613</v>
      </c>
      <c r="E9" s="5" t="s">
        <v>619</v>
      </c>
      <c r="F9" s="6">
        <v>23720</v>
      </c>
      <c r="G9" s="7">
        <v>218.4</v>
      </c>
      <c r="H9" s="8">
        <v>3</v>
      </c>
      <c r="I9" s="8">
        <v>7</v>
      </c>
      <c r="J9" s="8">
        <f>IF(AND(C9="orio",D9="sestao"),85,IF(AND(C9="sestao",D9="orio"),parametros!$C$2,parametros!$C$3))</f>
        <v>85</v>
      </c>
      <c r="K9" s="8">
        <f t="shared" si="0"/>
        <v>2.57</v>
      </c>
      <c r="L9" s="8">
        <f>IF(OR(C9="orio",D9="orio"),parametros!$C$6,parametros!$C$7)</f>
        <v>9.1</v>
      </c>
      <c r="M9" s="28">
        <f t="shared" si="1"/>
        <v>9.2100000000000009</v>
      </c>
      <c r="N9" s="10">
        <f t="shared" si="2"/>
        <v>216</v>
      </c>
      <c r="O9" s="40">
        <f t="shared" si="3"/>
        <v>2.4000000000000057</v>
      </c>
      <c r="P9" s="30">
        <f t="shared" si="4"/>
        <v>43649</v>
      </c>
    </row>
    <row r="10" spans="1:16">
      <c r="A10" s="4" t="s">
        <v>22</v>
      </c>
      <c r="B10" s="5" t="s">
        <v>599</v>
      </c>
      <c r="C10" s="5" t="s">
        <v>633</v>
      </c>
      <c r="D10" s="5" t="s">
        <v>613</v>
      </c>
      <c r="E10" s="5" t="s">
        <v>618</v>
      </c>
      <c r="F10" s="6">
        <v>23480</v>
      </c>
      <c r="G10" s="7">
        <v>218.4</v>
      </c>
      <c r="H10" s="8">
        <v>3</v>
      </c>
      <c r="I10" s="8">
        <v>7</v>
      </c>
      <c r="J10" s="8">
        <f>IF(AND(C10="orio",D10="sestao"),85,IF(AND(C10="sestao",D10="orio"),parametros!$C$2,parametros!$C$3))</f>
        <v>85</v>
      </c>
      <c r="K10" s="8">
        <f t="shared" si="0"/>
        <v>2.57</v>
      </c>
      <c r="L10" s="8">
        <f>IF(OR(C10="orio",D10="orio"),parametros!$C$6,parametros!$C$7)</f>
        <v>9.1</v>
      </c>
      <c r="M10" s="28">
        <f t="shared" si="1"/>
        <v>9.3000000000000007</v>
      </c>
      <c r="N10" s="10">
        <f t="shared" si="2"/>
        <v>214</v>
      </c>
      <c r="O10" s="40">
        <f t="shared" si="3"/>
        <v>4.4000000000000057</v>
      </c>
      <c r="P10" s="30">
        <f t="shared" si="4"/>
        <v>43649</v>
      </c>
    </row>
    <row r="11" spans="1:16">
      <c r="A11" s="4" t="s">
        <v>9</v>
      </c>
      <c r="B11" s="5" t="s">
        <v>597</v>
      </c>
      <c r="C11" s="5" t="s">
        <v>633</v>
      </c>
      <c r="D11" s="5" t="s">
        <v>613</v>
      </c>
      <c r="E11" s="5" t="s">
        <v>618</v>
      </c>
      <c r="F11" s="6">
        <v>20120</v>
      </c>
      <c r="G11" s="7">
        <v>211.05</v>
      </c>
      <c r="H11" s="8">
        <v>3</v>
      </c>
      <c r="I11" s="8">
        <v>7</v>
      </c>
      <c r="J11" s="8">
        <f>IF(AND(C11="orio",D11="sestao"),85,IF(AND(C11="sestao",D11="orio"),parametros!$C$2,parametros!$C$3))</f>
        <v>85</v>
      </c>
      <c r="K11" s="8">
        <f t="shared" si="0"/>
        <v>2.48</v>
      </c>
      <c r="L11" s="8">
        <f>IF(OR(C11="orio",D11="orio"),parametros!$C$6,parametros!$C$7)</f>
        <v>9.1</v>
      </c>
      <c r="M11" s="28">
        <f t="shared" si="1"/>
        <v>10.49</v>
      </c>
      <c r="N11" s="10">
        <f t="shared" si="2"/>
        <v>183</v>
      </c>
      <c r="O11" s="40">
        <f t="shared" si="3"/>
        <v>28.050000000000011</v>
      </c>
      <c r="P11" s="30">
        <f t="shared" si="4"/>
        <v>43649</v>
      </c>
    </row>
    <row r="12" spans="1:16">
      <c r="A12" s="4" t="s">
        <v>18</v>
      </c>
      <c r="B12" s="5" t="s">
        <v>598</v>
      </c>
      <c r="C12" s="5" t="s">
        <v>633</v>
      </c>
      <c r="D12" s="5" t="s">
        <v>613</v>
      </c>
      <c r="E12" s="5" t="s">
        <v>618</v>
      </c>
      <c r="F12" s="6">
        <v>15440</v>
      </c>
      <c r="G12" s="7">
        <v>218.4</v>
      </c>
      <c r="H12" s="8">
        <v>3</v>
      </c>
      <c r="I12" s="8">
        <v>7</v>
      </c>
      <c r="J12" s="8">
        <f>IF(AND(C12="orio",D12="sestao"),85,IF(AND(C12="sestao",D12="orio"),parametros!$C$2,parametros!$C$3))</f>
        <v>85</v>
      </c>
      <c r="K12" s="8">
        <f t="shared" si="0"/>
        <v>2.57</v>
      </c>
      <c r="L12" s="8">
        <f>IF(OR(C12="orio",D12="orio"),parametros!$C$6,parametros!$C$7)</f>
        <v>9.1</v>
      </c>
      <c r="M12" s="28">
        <f t="shared" si="1"/>
        <v>14.15</v>
      </c>
      <c r="N12" s="10">
        <f t="shared" si="2"/>
        <v>141</v>
      </c>
      <c r="O12" s="40">
        <f t="shared" si="3"/>
        <v>77.400000000000006</v>
      </c>
      <c r="P12" s="30">
        <f t="shared" si="4"/>
        <v>43649</v>
      </c>
    </row>
    <row r="13" spans="1:16">
      <c r="A13" s="4" t="s">
        <v>5</v>
      </c>
      <c r="B13" s="5" t="s">
        <v>597</v>
      </c>
      <c r="C13" s="5" t="s">
        <v>613</v>
      </c>
      <c r="D13" s="5" t="s">
        <v>633</v>
      </c>
      <c r="E13" s="5" t="s">
        <v>619</v>
      </c>
      <c r="F13" s="6">
        <v>28150</v>
      </c>
      <c r="G13" s="7">
        <v>140.75</v>
      </c>
      <c r="H13" s="8">
        <v>3</v>
      </c>
      <c r="I13" s="8">
        <v>7</v>
      </c>
      <c r="J13" s="8">
        <f>IF(AND(C13="orio",D13="sestao"),85,IF(AND(C13="sestao",D13="orio"),parametros!$C$2,parametros!$C$3))</f>
        <v>85</v>
      </c>
      <c r="K13" s="8">
        <f t="shared" si="0"/>
        <v>1.66</v>
      </c>
      <c r="L13" s="8">
        <f>IF(OR(C13="orio",D13="orio"),parametros!$C$6,parametros!$C$7)</f>
        <v>9.1</v>
      </c>
      <c r="M13" s="28">
        <f t="shared" si="1"/>
        <v>5</v>
      </c>
      <c r="N13" s="10">
        <f t="shared" si="2"/>
        <v>256</v>
      </c>
      <c r="O13" s="40">
        <f t="shared" si="3"/>
        <v>-115.25</v>
      </c>
      <c r="P13" s="30">
        <f t="shared" si="4"/>
        <v>43649</v>
      </c>
    </row>
    <row r="14" spans="1:16">
      <c r="A14" s="4" t="s">
        <v>4</v>
      </c>
      <c r="B14" s="5" t="s">
        <v>597</v>
      </c>
      <c r="C14" s="5" t="s">
        <v>613</v>
      </c>
      <c r="D14" s="5" t="s">
        <v>633</v>
      </c>
      <c r="E14" s="5" t="s">
        <v>619</v>
      </c>
      <c r="F14" s="6">
        <v>27380</v>
      </c>
      <c r="G14" s="7">
        <v>136.9</v>
      </c>
      <c r="H14" s="8">
        <v>3</v>
      </c>
      <c r="I14" s="8">
        <v>7</v>
      </c>
      <c r="J14" s="8">
        <f>IF(AND(C14="orio",D14="sestao"),85,IF(AND(C14="sestao",D14="orio"),parametros!$C$2,parametros!$C$3))</f>
        <v>85</v>
      </c>
      <c r="K14" s="8">
        <f t="shared" si="0"/>
        <v>1.61</v>
      </c>
      <c r="L14" s="8">
        <f>IF(OR(C14="orio",D14="orio"),parametros!$C$6,parametros!$C$7)</f>
        <v>9.1</v>
      </c>
      <c r="M14" s="28">
        <f t="shared" si="1"/>
        <v>5</v>
      </c>
      <c r="N14" s="10">
        <f t="shared" si="2"/>
        <v>249</v>
      </c>
      <c r="O14" s="40">
        <f t="shared" si="3"/>
        <v>-112.1</v>
      </c>
      <c r="P14" s="30">
        <f t="shared" si="4"/>
        <v>43649</v>
      </c>
    </row>
    <row r="15" spans="1:16">
      <c r="A15" s="4" t="s">
        <v>14</v>
      </c>
      <c r="B15" s="5" t="s">
        <v>601</v>
      </c>
      <c r="C15" s="5" t="s">
        <v>613</v>
      </c>
      <c r="D15" s="5" t="s">
        <v>614</v>
      </c>
      <c r="E15" s="5" t="s">
        <v>619</v>
      </c>
      <c r="F15" s="6">
        <v>25471</v>
      </c>
      <c r="G15" s="7">
        <v>152.06</v>
      </c>
      <c r="H15" s="8">
        <v>3</v>
      </c>
      <c r="I15" s="8">
        <v>7</v>
      </c>
      <c r="J15" s="8">
        <f>IF(AND(C15="orio",D15="sestao"),85,IF(AND(C15="sestao",D15="orio"),parametros!$C$2,parametros!$C$3))</f>
        <v>73</v>
      </c>
      <c r="K15" s="8">
        <f t="shared" si="0"/>
        <v>2.08</v>
      </c>
      <c r="L15" s="8">
        <f>IF(OR(C15="orio",D15="orio"),parametros!$C$6,parametros!$C$7)</f>
        <v>5.97</v>
      </c>
      <c r="M15" s="28">
        <f t="shared" si="1"/>
        <v>5.97</v>
      </c>
      <c r="N15" s="10">
        <f t="shared" si="2"/>
        <v>152</v>
      </c>
      <c r="O15" s="40">
        <f t="shared" si="3"/>
        <v>6.0000000000002274E-2</v>
      </c>
      <c r="P15" s="30">
        <f t="shared" si="4"/>
        <v>43649</v>
      </c>
    </row>
    <row r="16" spans="1:16">
      <c r="A16" s="4" t="s">
        <v>13</v>
      </c>
      <c r="B16" s="5" t="s">
        <v>601</v>
      </c>
      <c r="C16" s="5" t="s">
        <v>613</v>
      </c>
      <c r="D16" s="5" t="s">
        <v>614</v>
      </c>
      <c r="E16" s="5" t="s">
        <v>619</v>
      </c>
      <c r="F16" s="6">
        <v>25274</v>
      </c>
      <c r="G16" s="7">
        <v>150.88999999999999</v>
      </c>
      <c r="H16" s="8">
        <v>3</v>
      </c>
      <c r="I16" s="8">
        <v>7</v>
      </c>
      <c r="J16" s="8">
        <f>IF(AND(C16="orio",D16="sestao"),85,IF(AND(C16="sestao",D16="orio"),parametros!$C$2,parametros!$C$3))</f>
        <v>73</v>
      </c>
      <c r="K16" s="8">
        <f t="shared" si="0"/>
        <v>2.0699999999999998</v>
      </c>
      <c r="L16" s="8">
        <f>IF(OR(C16="orio",D16="orio"),parametros!$C$6,parametros!$C$7)</f>
        <v>5.97</v>
      </c>
      <c r="M16" s="28">
        <f t="shared" si="1"/>
        <v>5.97</v>
      </c>
      <c r="N16" s="10">
        <f t="shared" si="2"/>
        <v>151</v>
      </c>
      <c r="O16" s="40">
        <f t="shared" si="3"/>
        <v>-0.11000000000001364</v>
      </c>
      <c r="P16" s="30">
        <f t="shared" si="4"/>
        <v>43649</v>
      </c>
    </row>
    <row r="17" spans="1:16">
      <c r="A17" s="4" t="s">
        <v>12</v>
      </c>
      <c r="B17" s="5" t="s">
        <v>601</v>
      </c>
      <c r="C17" s="5" t="s">
        <v>613</v>
      </c>
      <c r="D17" s="5" t="s">
        <v>614</v>
      </c>
      <c r="E17" s="5" t="s">
        <v>619</v>
      </c>
      <c r="F17" s="6">
        <v>25185</v>
      </c>
      <c r="G17" s="7">
        <v>150.35</v>
      </c>
      <c r="H17" s="8">
        <v>3</v>
      </c>
      <c r="I17" s="8">
        <v>7</v>
      </c>
      <c r="J17" s="8">
        <f>IF(AND(C17="orio",D17="sestao"),85,IF(AND(C17="sestao",D17="orio"),parametros!$C$2,parametros!$C$3))</f>
        <v>73</v>
      </c>
      <c r="K17" s="8">
        <f t="shared" si="0"/>
        <v>2.06</v>
      </c>
      <c r="L17" s="8">
        <f>IF(OR(C17="orio",D17="orio"),parametros!$C$6,parametros!$C$7)</f>
        <v>5.97</v>
      </c>
      <c r="M17" s="28">
        <f t="shared" si="1"/>
        <v>5.97</v>
      </c>
      <c r="N17" s="10">
        <f t="shared" si="2"/>
        <v>150</v>
      </c>
      <c r="O17" s="40">
        <f t="shared" si="3"/>
        <v>0.34999999999999432</v>
      </c>
      <c r="P17" s="30">
        <f t="shared" si="4"/>
        <v>43649</v>
      </c>
    </row>
    <row r="18" spans="1:16">
      <c r="A18" s="4" t="s">
        <v>20</v>
      </c>
      <c r="B18" s="5" t="s">
        <v>601</v>
      </c>
      <c r="C18" s="5" t="s">
        <v>613</v>
      </c>
      <c r="D18" s="5" t="s">
        <v>614</v>
      </c>
      <c r="E18" s="5" t="s">
        <v>619</v>
      </c>
      <c r="F18" s="6">
        <v>23920</v>
      </c>
      <c r="G18" s="7">
        <v>143.28</v>
      </c>
      <c r="H18" s="8">
        <v>3</v>
      </c>
      <c r="I18" s="8">
        <v>7</v>
      </c>
      <c r="J18" s="8">
        <f>IF(AND(C18="orio",D18="sestao"),85,IF(AND(C18="sestao",D18="orio"),parametros!$C$2,parametros!$C$3))</f>
        <v>73</v>
      </c>
      <c r="K18" s="8">
        <f t="shared" si="0"/>
        <v>1.96</v>
      </c>
      <c r="L18" s="8">
        <f>IF(OR(C18="orio",D18="orio"),parametros!$C$6,parametros!$C$7)</f>
        <v>5.97</v>
      </c>
      <c r="M18" s="28">
        <f t="shared" si="1"/>
        <v>5.99</v>
      </c>
      <c r="N18" s="10">
        <f t="shared" si="2"/>
        <v>143</v>
      </c>
      <c r="O18" s="40">
        <f t="shared" si="3"/>
        <v>0.28000000000000114</v>
      </c>
      <c r="P18" s="30">
        <f t="shared" si="4"/>
        <v>43649</v>
      </c>
    </row>
    <row r="19" spans="1:16">
      <c r="A19" s="4" t="s">
        <v>19</v>
      </c>
      <c r="B19" s="5" t="s">
        <v>602</v>
      </c>
      <c r="C19" s="5" t="s">
        <v>613</v>
      </c>
      <c r="D19" s="5" t="s">
        <v>614</v>
      </c>
      <c r="E19" s="5" t="s">
        <v>619</v>
      </c>
      <c r="F19" s="6">
        <v>22660</v>
      </c>
      <c r="G19" s="7">
        <v>114.72</v>
      </c>
      <c r="H19" s="8">
        <v>3</v>
      </c>
      <c r="I19" s="8">
        <v>7</v>
      </c>
      <c r="J19" s="8">
        <f>IF(AND(C19="orio",D19="sestao"),85,IF(AND(C19="sestao",D19="orio"),parametros!$C$2,parametros!$C$3))</f>
        <v>73</v>
      </c>
      <c r="K19" s="8">
        <f t="shared" si="0"/>
        <v>1.57</v>
      </c>
      <c r="L19" s="8">
        <f>IF(OR(C19="orio",D19="orio"),parametros!$C$6,parametros!$C$7)</f>
        <v>5.97</v>
      </c>
      <c r="M19" s="28">
        <f t="shared" si="1"/>
        <v>5.0599999999999996</v>
      </c>
      <c r="N19" s="10">
        <f t="shared" si="2"/>
        <v>135</v>
      </c>
      <c r="O19" s="40">
        <f t="shared" si="3"/>
        <v>-20.28</v>
      </c>
      <c r="P19" s="30">
        <f t="shared" si="4"/>
        <v>43649</v>
      </c>
    </row>
    <row r="20" spans="1:16">
      <c r="A20" s="4" t="s">
        <v>15</v>
      </c>
      <c r="B20" s="5" t="s">
        <v>602</v>
      </c>
      <c r="C20" s="5" t="s">
        <v>614</v>
      </c>
      <c r="D20" s="5" t="s">
        <v>613</v>
      </c>
      <c r="E20" s="5" t="s">
        <v>619</v>
      </c>
      <c r="F20" s="6">
        <v>21260</v>
      </c>
      <c r="G20" s="7">
        <v>143.28</v>
      </c>
      <c r="H20" s="8">
        <v>3</v>
      </c>
      <c r="I20" s="8">
        <v>7</v>
      </c>
      <c r="J20" s="8">
        <f>IF(AND(C20="orio",D20="sestao"),85,IF(AND(C20="sestao",D20="orio"),parametros!$C$2,parametros!$C$3))</f>
        <v>73</v>
      </c>
      <c r="K20" s="8">
        <f t="shared" si="0"/>
        <v>1.96</v>
      </c>
      <c r="L20" s="8">
        <f>IF(OR(C20="orio",D20="orio"),parametros!$C$6,parametros!$C$7)</f>
        <v>5.97</v>
      </c>
      <c r="M20" s="28">
        <f t="shared" si="1"/>
        <v>6.74</v>
      </c>
      <c r="N20" s="10">
        <f t="shared" si="2"/>
        <v>127</v>
      </c>
      <c r="O20" s="40">
        <f t="shared" si="3"/>
        <v>16.28</v>
      </c>
      <c r="P20" s="30">
        <f t="shared" si="4"/>
        <v>43649</v>
      </c>
    </row>
    <row r="21" spans="1:16">
      <c r="A21" s="4" t="s">
        <v>11</v>
      </c>
      <c r="B21" s="5" t="s">
        <v>602</v>
      </c>
      <c r="C21" s="5" t="s">
        <v>614</v>
      </c>
      <c r="D21" s="5" t="s">
        <v>613</v>
      </c>
      <c r="E21" s="5" t="s">
        <v>619</v>
      </c>
      <c r="F21" s="6">
        <v>21050</v>
      </c>
      <c r="G21" s="7">
        <v>143.28</v>
      </c>
      <c r="H21" s="8">
        <v>3</v>
      </c>
      <c r="I21" s="8">
        <v>7</v>
      </c>
      <c r="J21" s="8">
        <f>IF(AND(C21="orio",D21="sestao"),85,IF(AND(C21="sestao",D21="orio"),parametros!$C$2,parametros!$C$3))</f>
        <v>73</v>
      </c>
      <c r="K21" s="8">
        <f t="shared" si="0"/>
        <v>1.96</v>
      </c>
      <c r="L21" s="8">
        <f>IF(OR(C21="orio",D21="orio"),parametros!$C$6,parametros!$C$7)</f>
        <v>5.97</v>
      </c>
      <c r="M21" s="28">
        <f t="shared" si="1"/>
        <v>6.81</v>
      </c>
      <c r="N21" s="10">
        <f t="shared" si="2"/>
        <v>126</v>
      </c>
      <c r="O21" s="40">
        <f t="shared" si="3"/>
        <v>17.28</v>
      </c>
      <c r="P21" s="30">
        <f t="shared" si="4"/>
        <v>43649</v>
      </c>
    </row>
    <row r="22" spans="1:16">
      <c r="A22" s="4" t="s">
        <v>26</v>
      </c>
      <c r="B22" s="5" t="s">
        <v>597</v>
      </c>
      <c r="C22" s="5" t="s">
        <v>633</v>
      </c>
      <c r="D22" s="5" t="s">
        <v>613</v>
      </c>
      <c r="E22" s="5" t="s">
        <v>618</v>
      </c>
      <c r="F22" s="6">
        <v>27320</v>
      </c>
      <c r="G22" s="7">
        <v>239.05</v>
      </c>
      <c r="H22" s="8">
        <v>4</v>
      </c>
      <c r="I22" s="8">
        <v>7</v>
      </c>
      <c r="J22" s="8">
        <f>IF(AND(C22="orio",D22="sestao"),85,IF(AND(C22="sestao",D22="orio"),parametros!$C$2,parametros!$C$3))</f>
        <v>85</v>
      </c>
      <c r="K22" s="8">
        <f t="shared" si="0"/>
        <v>2.81</v>
      </c>
      <c r="L22" s="8">
        <f>IF(OR(C22="orio",D22="orio"),parametros!$C$6,parametros!$C$7)</f>
        <v>9.1</v>
      </c>
      <c r="M22" s="28">
        <f t="shared" si="1"/>
        <v>8.75</v>
      </c>
      <c r="N22" s="10">
        <f t="shared" si="2"/>
        <v>249</v>
      </c>
      <c r="O22" s="40">
        <f t="shared" si="3"/>
        <v>-9.9499999999999886</v>
      </c>
      <c r="P22" s="30">
        <f t="shared" si="4"/>
        <v>43650</v>
      </c>
    </row>
    <row r="23" spans="1:16">
      <c r="A23" s="4" t="s">
        <v>29</v>
      </c>
      <c r="B23" s="5" t="s">
        <v>597</v>
      </c>
      <c r="C23" s="5" t="s">
        <v>633</v>
      </c>
      <c r="D23" s="5" t="s">
        <v>613</v>
      </c>
      <c r="E23" s="5" t="s">
        <v>618</v>
      </c>
      <c r="F23" s="6">
        <v>26820</v>
      </c>
      <c r="G23" s="7">
        <v>234.68</v>
      </c>
      <c r="H23" s="8">
        <v>4</v>
      </c>
      <c r="I23" s="8">
        <v>7</v>
      </c>
      <c r="J23" s="8">
        <f>IF(AND(C23="orio",D23="sestao"),85,IF(AND(C23="sestao",D23="orio"),parametros!$C$2,parametros!$C$3))</f>
        <v>85</v>
      </c>
      <c r="K23" s="8">
        <f t="shared" si="0"/>
        <v>2.76</v>
      </c>
      <c r="L23" s="8">
        <f>IF(OR(C23="orio",D23="orio"),parametros!$C$6,parametros!$C$7)</f>
        <v>9.1</v>
      </c>
      <c r="M23" s="28">
        <f t="shared" si="1"/>
        <v>8.75</v>
      </c>
      <c r="N23" s="10">
        <f t="shared" si="2"/>
        <v>244</v>
      </c>
      <c r="O23" s="40">
        <f t="shared" si="3"/>
        <v>-9.3199999999999932</v>
      </c>
      <c r="P23" s="30">
        <f t="shared" si="4"/>
        <v>43650</v>
      </c>
    </row>
    <row r="24" spans="1:16">
      <c r="A24" s="4" t="s">
        <v>30</v>
      </c>
      <c r="B24" s="5" t="s">
        <v>603</v>
      </c>
      <c r="C24" s="5" t="s">
        <v>633</v>
      </c>
      <c r="D24" s="5" t="s">
        <v>613</v>
      </c>
      <c r="E24" s="5" t="s">
        <v>619</v>
      </c>
      <c r="F24" s="6">
        <v>24480</v>
      </c>
      <c r="G24" s="7">
        <v>222.77</v>
      </c>
      <c r="H24" s="8">
        <v>4</v>
      </c>
      <c r="I24" s="8">
        <v>7</v>
      </c>
      <c r="J24" s="8">
        <f>IF(AND(C24="orio",D24="sestao"),85,IF(AND(C24="sestao",D24="orio"),parametros!$C$2,parametros!$C$3))</f>
        <v>85</v>
      </c>
      <c r="K24" s="8">
        <f t="shared" si="0"/>
        <v>2.62</v>
      </c>
      <c r="L24" s="8">
        <f>IF(OR(C24="orio",D24="orio"),parametros!$C$6,parametros!$C$7)</f>
        <v>9.1</v>
      </c>
      <c r="M24" s="28">
        <f t="shared" si="1"/>
        <v>9.1</v>
      </c>
      <c r="N24" s="10">
        <f t="shared" si="2"/>
        <v>223</v>
      </c>
      <c r="O24" s="40">
        <f t="shared" si="3"/>
        <v>-0.22999999999998977</v>
      </c>
      <c r="P24" s="30">
        <f t="shared" si="4"/>
        <v>43650</v>
      </c>
    </row>
    <row r="25" spans="1:16">
      <c r="A25" s="4" t="s">
        <v>31</v>
      </c>
      <c r="B25" s="5" t="s">
        <v>599</v>
      </c>
      <c r="C25" s="5" t="s">
        <v>633</v>
      </c>
      <c r="D25" s="5" t="s">
        <v>613</v>
      </c>
      <c r="E25" s="5" t="s">
        <v>618</v>
      </c>
      <c r="F25" s="6">
        <v>24200</v>
      </c>
      <c r="G25" s="7">
        <v>220.22</v>
      </c>
      <c r="H25" s="8">
        <v>4</v>
      </c>
      <c r="I25" s="8">
        <v>7</v>
      </c>
      <c r="J25" s="8">
        <f>IF(AND(C25="orio",D25="sestao"),85,IF(AND(C25="sestao",D25="orio"),parametros!$C$2,parametros!$C$3))</f>
        <v>85</v>
      </c>
      <c r="K25" s="8">
        <f t="shared" si="0"/>
        <v>2.59</v>
      </c>
      <c r="L25" s="8">
        <f>IF(OR(C25="orio",D25="orio"),parametros!$C$6,parametros!$C$7)</f>
        <v>9.1</v>
      </c>
      <c r="M25" s="28">
        <f t="shared" si="1"/>
        <v>9.1</v>
      </c>
      <c r="N25" s="10">
        <f t="shared" si="2"/>
        <v>220</v>
      </c>
      <c r="O25" s="40">
        <f t="shared" si="3"/>
        <v>0.21999999999999886</v>
      </c>
      <c r="P25" s="30">
        <f t="shared" si="4"/>
        <v>43650</v>
      </c>
    </row>
    <row r="26" spans="1:16">
      <c r="A26" s="4" t="s">
        <v>33</v>
      </c>
      <c r="B26" s="5" t="s">
        <v>600</v>
      </c>
      <c r="C26" s="5" t="s">
        <v>633</v>
      </c>
      <c r="D26" s="5" t="s">
        <v>613</v>
      </c>
      <c r="E26" s="5" t="s">
        <v>618</v>
      </c>
      <c r="F26" s="6">
        <v>24060</v>
      </c>
      <c r="G26" s="7">
        <v>218.95</v>
      </c>
      <c r="H26" s="8">
        <v>4</v>
      </c>
      <c r="I26" s="8">
        <v>7</v>
      </c>
      <c r="J26" s="8">
        <f>IF(AND(C26="orio",D26="sestao"),85,IF(AND(C26="sestao",D26="orio"),parametros!$C$2,parametros!$C$3))</f>
        <v>85</v>
      </c>
      <c r="K26" s="8">
        <f t="shared" si="0"/>
        <v>2.58</v>
      </c>
      <c r="L26" s="8">
        <f>IF(OR(C26="orio",D26="orio"),parametros!$C$6,parametros!$C$7)</f>
        <v>9.1</v>
      </c>
      <c r="M26" s="28">
        <f t="shared" si="1"/>
        <v>9.1</v>
      </c>
      <c r="N26" s="10">
        <f t="shared" si="2"/>
        <v>219</v>
      </c>
      <c r="O26" s="40">
        <f t="shared" si="3"/>
        <v>-5.0000000000011369E-2</v>
      </c>
      <c r="P26" s="30">
        <f t="shared" si="4"/>
        <v>43650</v>
      </c>
    </row>
    <row r="27" spans="1:16">
      <c r="A27" s="4" t="s">
        <v>28</v>
      </c>
      <c r="B27" s="5" t="s">
        <v>600</v>
      </c>
      <c r="C27" s="5" t="s">
        <v>633</v>
      </c>
      <c r="D27" s="5" t="s">
        <v>613</v>
      </c>
      <c r="E27" s="5" t="s">
        <v>619</v>
      </c>
      <c r="F27" s="6">
        <v>23920</v>
      </c>
      <c r="G27" s="7">
        <v>218.4</v>
      </c>
      <c r="H27" s="8">
        <v>4</v>
      </c>
      <c r="I27" s="8">
        <v>7</v>
      </c>
      <c r="J27" s="8">
        <f>IF(AND(C27="orio",D27="sestao"),85,IF(AND(C27="sestao",D27="orio"),parametros!$C$2,parametros!$C$3))</f>
        <v>85</v>
      </c>
      <c r="K27" s="8">
        <f t="shared" si="0"/>
        <v>2.57</v>
      </c>
      <c r="L27" s="8">
        <f>IF(OR(C27="orio",D27="orio"),parametros!$C$6,parametros!$C$7)</f>
        <v>9.1</v>
      </c>
      <c r="M27" s="28">
        <f t="shared" si="1"/>
        <v>9.1300000000000008</v>
      </c>
      <c r="N27" s="10">
        <f t="shared" si="2"/>
        <v>218</v>
      </c>
      <c r="O27" s="40">
        <f t="shared" si="3"/>
        <v>0.40000000000000568</v>
      </c>
      <c r="P27" s="30">
        <f t="shared" si="4"/>
        <v>43650</v>
      </c>
    </row>
    <row r="28" spans="1:16">
      <c r="A28" s="4" t="s">
        <v>34</v>
      </c>
      <c r="B28" s="5" t="s">
        <v>600</v>
      </c>
      <c r="C28" s="5" t="s">
        <v>633</v>
      </c>
      <c r="D28" s="5" t="s">
        <v>613</v>
      </c>
      <c r="E28" s="5" t="s">
        <v>618</v>
      </c>
      <c r="F28" s="6">
        <v>23780</v>
      </c>
      <c r="G28" s="7">
        <v>218.4</v>
      </c>
      <c r="H28" s="8">
        <v>4</v>
      </c>
      <c r="I28" s="8">
        <v>7</v>
      </c>
      <c r="J28" s="8">
        <f>IF(AND(C28="orio",D28="sestao"),85,IF(AND(C28="sestao",D28="orio"),parametros!$C$2,parametros!$C$3))</f>
        <v>85</v>
      </c>
      <c r="K28" s="8">
        <f t="shared" si="0"/>
        <v>2.57</v>
      </c>
      <c r="L28" s="8">
        <f>IF(OR(C28="orio",D28="orio"),parametros!$C$6,parametros!$C$7)</f>
        <v>9.1</v>
      </c>
      <c r="M28" s="28">
        <f t="shared" si="1"/>
        <v>9.18</v>
      </c>
      <c r="N28" s="10">
        <f t="shared" si="2"/>
        <v>216</v>
      </c>
      <c r="O28" s="40">
        <f t="shared" si="3"/>
        <v>2.4000000000000057</v>
      </c>
      <c r="P28" s="30">
        <f t="shared" si="4"/>
        <v>43650</v>
      </c>
    </row>
    <row r="29" spans="1:16">
      <c r="A29" s="4" t="s">
        <v>24</v>
      </c>
      <c r="B29" s="5" t="s">
        <v>597</v>
      </c>
      <c r="C29" s="5" t="s">
        <v>613</v>
      </c>
      <c r="D29" s="5" t="s">
        <v>633</v>
      </c>
      <c r="E29" s="5" t="s">
        <v>619</v>
      </c>
      <c r="F29" s="6">
        <v>29020</v>
      </c>
      <c r="G29" s="7">
        <v>145.1</v>
      </c>
      <c r="H29" s="8">
        <v>4</v>
      </c>
      <c r="I29" s="8">
        <v>7</v>
      </c>
      <c r="J29" s="8">
        <f>IF(AND(C29="orio",D29="sestao"),85,IF(AND(C29="sestao",D29="orio"),parametros!$C$2,parametros!$C$3))</f>
        <v>85</v>
      </c>
      <c r="K29" s="8">
        <f t="shared" si="0"/>
        <v>1.71</v>
      </c>
      <c r="L29" s="8">
        <f>IF(OR(C29="orio",D29="orio"),parametros!$C$6,parametros!$C$7)</f>
        <v>9.1</v>
      </c>
      <c r="M29" s="28">
        <f t="shared" si="1"/>
        <v>5</v>
      </c>
      <c r="N29" s="10">
        <f t="shared" si="2"/>
        <v>264</v>
      </c>
      <c r="O29" s="40">
        <f t="shared" si="3"/>
        <v>-118.9</v>
      </c>
      <c r="P29" s="30">
        <f t="shared" si="4"/>
        <v>43650</v>
      </c>
    </row>
    <row r="30" spans="1:16">
      <c r="A30" s="4" t="s">
        <v>23</v>
      </c>
      <c r="B30" s="5" t="s">
        <v>597</v>
      </c>
      <c r="C30" s="5" t="s">
        <v>613</v>
      </c>
      <c r="D30" s="5" t="s">
        <v>633</v>
      </c>
      <c r="E30" s="5" t="s">
        <v>619</v>
      </c>
      <c r="F30" s="6">
        <v>24440</v>
      </c>
      <c r="G30" s="7">
        <v>122.2</v>
      </c>
      <c r="H30" s="8">
        <v>4</v>
      </c>
      <c r="I30" s="8">
        <v>7</v>
      </c>
      <c r="J30" s="8">
        <f>IF(AND(C30="orio",D30="sestao"),85,IF(AND(C30="sestao",D30="orio"),parametros!$C$2,parametros!$C$3))</f>
        <v>85</v>
      </c>
      <c r="K30" s="8">
        <f t="shared" si="0"/>
        <v>1.44</v>
      </c>
      <c r="L30" s="8">
        <f>IF(OR(C30="orio",D30="orio"),parametros!$C$6,parametros!$C$7)</f>
        <v>9.1</v>
      </c>
      <c r="M30" s="28">
        <f t="shared" si="1"/>
        <v>5</v>
      </c>
      <c r="N30" s="10">
        <f t="shared" si="2"/>
        <v>222</v>
      </c>
      <c r="O30" s="40">
        <f t="shared" si="3"/>
        <v>-99.8</v>
      </c>
      <c r="P30" s="30">
        <f t="shared" si="4"/>
        <v>43650</v>
      </c>
    </row>
    <row r="31" spans="1:16">
      <c r="A31" s="4" t="s">
        <v>32</v>
      </c>
      <c r="B31" s="5" t="s">
        <v>603</v>
      </c>
      <c r="C31" s="5" t="s">
        <v>613</v>
      </c>
      <c r="D31" s="5" t="s">
        <v>633</v>
      </c>
      <c r="E31" s="5" t="s">
        <v>619</v>
      </c>
      <c r="F31" s="6">
        <v>7808</v>
      </c>
      <c r="G31" s="7">
        <v>60.28</v>
      </c>
      <c r="H31" s="8">
        <v>4</v>
      </c>
      <c r="I31" s="8">
        <v>7</v>
      </c>
      <c r="J31" s="8">
        <f>IF(AND(C31="orio",D31="sestao"),85,IF(AND(C31="sestao",D31="orio"),parametros!$C$2,parametros!$C$3))</f>
        <v>85</v>
      </c>
      <c r="K31" s="8">
        <f t="shared" si="0"/>
        <v>0.71</v>
      </c>
      <c r="L31" s="8">
        <f>IF(OR(C31="orio",D31="orio"),parametros!$C$6,parametros!$C$7)</f>
        <v>9.1</v>
      </c>
      <c r="M31" s="28">
        <f t="shared" si="1"/>
        <v>7.72</v>
      </c>
      <c r="N31" s="10">
        <f t="shared" si="2"/>
        <v>71</v>
      </c>
      <c r="O31" s="40">
        <f t="shared" si="3"/>
        <v>-10.719999999999999</v>
      </c>
      <c r="P31" s="30">
        <f t="shared" si="4"/>
        <v>43650</v>
      </c>
    </row>
    <row r="32" spans="1:16">
      <c r="A32" s="4" t="s">
        <v>25</v>
      </c>
      <c r="B32" s="5" t="s">
        <v>602</v>
      </c>
      <c r="C32" s="5" t="s">
        <v>613</v>
      </c>
      <c r="D32" s="5" t="s">
        <v>614</v>
      </c>
      <c r="E32" s="5" t="s">
        <v>619</v>
      </c>
      <c r="F32" s="6">
        <v>23831</v>
      </c>
      <c r="G32" s="7">
        <v>114.72</v>
      </c>
      <c r="H32" s="8">
        <v>4</v>
      </c>
      <c r="I32" s="8">
        <v>7</v>
      </c>
      <c r="J32" s="8">
        <f>IF(AND(C32="orio",D32="sestao"),85,IF(AND(C32="sestao",D32="orio"),parametros!$C$2,parametros!$C$3))</f>
        <v>73</v>
      </c>
      <c r="K32" s="8">
        <f t="shared" si="0"/>
        <v>1.57</v>
      </c>
      <c r="L32" s="8">
        <f>IF(OR(C32="orio",D32="orio"),parametros!$C$6,parametros!$C$7)</f>
        <v>5.97</v>
      </c>
      <c r="M32" s="28">
        <f t="shared" si="1"/>
        <v>4.8099999999999996</v>
      </c>
      <c r="N32" s="10">
        <f t="shared" si="2"/>
        <v>142</v>
      </c>
      <c r="O32" s="40">
        <f t="shared" si="3"/>
        <v>-27.28</v>
      </c>
      <c r="P32" s="30">
        <f t="shared" si="4"/>
        <v>43650</v>
      </c>
    </row>
    <row r="33" spans="1:16">
      <c r="A33" s="4" t="s">
        <v>38</v>
      </c>
      <c r="B33" s="5" t="s">
        <v>597</v>
      </c>
      <c r="C33" s="5" t="s">
        <v>633</v>
      </c>
      <c r="D33" s="5" t="s">
        <v>613</v>
      </c>
      <c r="E33" s="5" t="s">
        <v>618</v>
      </c>
      <c r="F33" s="6">
        <v>26660</v>
      </c>
      <c r="G33" s="7">
        <v>233.28</v>
      </c>
      <c r="H33" s="8">
        <v>5</v>
      </c>
      <c r="I33" s="8">
        <v>7</v>
      </c>
      <c r="J33" s="8">
        <f>IF(AND(C33="orio",D33="sestao"),85,IF(AND(C33="sestao",D33="orio"),parametros!$C$2,parametros!$C$3))</f>
        <v>85</v>
      </c>
      <c r="K33" s="8">
        <f t="shared" si="0"/>
        <v>2.74</v>
      </c>
      <c r="L33" s="8">
        <f>IF(OR(C33="orio",D33="orio"),parametros!$C$6,parametros!$C$7)</f>
        <v>9.1</v>
      </c>
      <c r="M33" s="28">
        <f t="shared" si="1"/>
        <v>8.75</v>
      </c>
      <c r="N33" s="10">
        <f t="shared" si="2"/>
        <v>243</v>
      </c>
      <c r="O33" s="40">
        <f t="shared" si="3"/>
        <v>-9.7199999999999989</v>
      </c>
      <c r="P33" s="30">
        <f t="shared" si="4"/>
        <v>43651</v>
      </c>
    </row>
    <row r="34" spans="1:16">
      <c r="A34" s="4" t="s">
        <v>39</v>
      </c>
      <c r="B34" s="5" t="s">
        <v>597</v>
      </c>
      <c r="C34" s="5" t="s">
        <v>633</v>
      </c>
      <c r="D34" s="5" t="s">
        <v>613</v>
      </c>
      <c r="E34" s="5" t="s">
        <v>618</v>
      </c>
      <c r="F34" s="6">
        <v>26580</v>
      </c>
      <c r="G34" s="7">
        <v>232.58</v>
      </c>
      <c r="H34" s="8">
        <v>5</v>
      </c>
      <c r="I34" s="8">
        <v>7</v>
      </c>
      <c r="J34" s="8">
        <f>IF(AND(C34="orio",D34="sestao"),85,IF(AND(C34="sestao",D34="orio"),parametros!$C$2,parametros!$C$3))</f>
        <v>85</v>
      </c>
      <c r="K34" s="8">
        <f t="shared" si="0"/>
        <v>2.74</v>
      </c>
      <c r="L34" s="8">
        <f>IF(OR(C34="orio",D34="orio"),parametros!$C$6,parametros!$C$7)</f>
        <v>9.1</v>
      </c>
      <c r="M34" s="28">
        <f t="shared" si="1"/>
        <v>8.75</v>
      </c>
      <c r="N34" s="10">
        <f t="shared" si="2"/>
        <v>242</v>
      </c>
      <c r="O34" s="40">
        <f t="shared" si="3"/>
        <v>-9.4199999999999875</v>
      </c>
      <c r="P34" s="30">
        <f t="shared" si="4"/>
        <v>43651</v>
      </c>
    </row>
    <row r="35" spans="1:16">
      <c r="A35" s="4" t="s">
        <v>56</v>
      </c>
      <c r="B35" s="5" t="s">
        <v>604</v>
      </c>
      <c r="C35" s="5" t="s">
        <v>633</v>
      </c>
      <c r="D35" s="5" t="s">
        <v>613</v>
      </c>
      <c r="E35" s="5" t="s">
        <v>618</v>
      </c>
      <c r="F35" s="6">
        <v>21980</v>
      </c>
      <c r="G35" s="7">
        <v>200.02</v>
      </c>
      <c r="H35" s="8">
        <v>5</v>
      </c>
      <c r="I35" s="8">
        <v>7</v>
      </c>
      <c r="J35" s="8">
        <f>IF(AND(C35="orio",D35="sestao"),85,IF(AND(C35="sestao",D35="orio"),parametros!$C$2,parametros!$C$3))</f>
        <v>85</v>
      </c>
      <c r="K35" s="8">
        <f t="shared" si="0"/>
        <v>2.35</v>
      </c>
      <c r="L35" s="8">
        <f>IF(OR(C35="orio",D35="orio"),parametros!$C$6,parametros!$C$7)</f>
        <v>9.1</v>
      </c>
      <c r="M35" s="28">
        <f t="shared" si="1"/>
        <v>9.1</v>
      </c>
      <c r="N35" s="10">
        <f t="shared" si="2"/>
        <v>200</v>
      </c>
      <c r="O35" s="40">
        <f t="shared" si="3"/>
        <v>2.0000000000010232E-2</v>
      </c>
      <c r="P35" s="30">
        <f t="shared" si="4"/>
        <v>43651</v>
      </c>
    </row>
    <row r="36" spans="1:16">
      <c r="A36" s="4" t="s">
        <v>35</v>
      </c>
      <c r="B36" s="5" t="s">
        <v>597</v>
      </c>
      <c r="C36" s="5" t="s">
        <v>613</v>
      </c>
      <c r="D36" s="5" t="s">
        <v>633</v>
      </c>
      <c r="E36" s="5" t="s">
        <v>619</v>
      </c>
      <c r="F36" s="6">
        <v>25860</v>
      </c>
      <c r="G36" s="7">
        <v>129.30000000000001</v>
      </c>
      <c r="H36" s="8">
        <v>5</v>
      </c>
      <c r="I36" s="8">
        <v>7</v>
      </c>
      <c r="J36" s="8">
        <f>IF(AND(C36="orio",D36="sestao"),85,IF(AND(C36="sestao",D36="orio"),parametros!$C$2,parametros!$C$3))</f>
        <v>85</v>
      </c>
      <c r="K36" s="8">
        <f t="shared" si="0"/>
        <v>1.52</v>
      </c>
      <c r="L36" s="8">
        <f>IF(OR(C36="orio",D36="orio"),parametros!$C$6,parametros!$C$7)</f>
        <v>9.1</v>
      </c>
      <c r="M36" s="28">
        <f t="shared" si="1"/>
        <v>5</v>
      </c>
      <c r="N36" s="10">
        <f t="shared" si="2"/>
        <v>235</v>
      </c>
      <c r="O36" s="40">
        <f t="shared" si="3"/>
        <v>-105.69999999999999</v>
      </c>
      <c r="P36" s="30">
        <f t="shared" si="4"/>
        <v>43651</v>
      </c>
    </row>
    <row r="37" spans="1:16">
      <c r="A37" s="4" t="s">
        <v>36</v>
      </c>
      <c r="B37" s="5" t="s">
        <v>597</v>
      </c>
      <c r="C37" s="5" t="s">
        <v>613</v>
      </c>
      <c r="D37" s="5" t="s">
        <v>633</v>
      </c>
      <c r="E37" s="5" t="s">
        <v>619</v>
      </c>
      <c r="F37" s="6">
        <v>25520</v>
      </c>
      <c r="G37" s="7">
        <v>127.6</v>
      </c>
      <c r="H37" s="8">
        <v>5</v>
      </c>
      <c r="I37" s="8">
        <v>7</v>
      </c>
      <c r="J37" s="8">
        <f>IF(AND(C37="orio",D37="sestao"),85,IF(AND(C37="sestao",D37="orio"),parametros!$C$2,parametros!$C$3))</f>
        <v>85</v>
      </c>
      <c r="K37" s="8">
        <f t="shared" si="0"/>
        <v>1.5</v>
      </c>
      <c r="L37" s="8">
        <f>IF(OR(C37="orio",D37="orio"),parametros!$C$6,parametros!$C$7)</f>
        <v>9.1</v>
      </c>
      <c r="M37" s="28">
        <f t="shared" si="1"/>
        <v>5</v>
      </c>
      <c r="N37" s="10">
        <f t="shared" si="2"/>
        <v>232</v>
      </c>
      <c r="O37" s="40">
        <f t="shared" si="3"/>
        <v>-104.4</v>
      </c>
      <c r="P37" s="30">
        <f t="shared" si="4"/>
        <v>43651</v>
      </c>
    </row>
    <row r="38" spans="1:16">
      <c r="A38" s="4" t="s">
        <v>40</v>
      </c>
      <c r="B38" s="5" t="s">
        <v>601</v>
      </c>
      <c r="C38" s="5" t="s">
        <v>613</v>
      </c>
      <c r="D38" s="5" t="s">
        <v>614</v>
      </c>
      <c r="E38" s="5" t="s">
        <v>619</v>
      </c>
      <c r="F38" s="6">
        <v>23540</v>
      </c>
      <c r="G38" s="7">
        <v>143.28</v>
      </c>
      <c r="H38" s="8">
        <v>5</v>
      </c>
      <c r="I38" s="8">
        <v>7</v>
      </c>
      <c r="J38" s="8">
        <f>IF(AND(C38="orio",D38="sestao"),85,IF(AND(C38="sestao",D38="orio"),parametros!$C$2,parametros!$C$3))</f>
        <v>73</v>
      </c>
      <c r="K38" s="8">
        <f t="shared" si="0"/>
        <v>1.96</v>
      </c>
      <c r="L38" s="8">
        <f>IF(OR(C38="orio",D38="orio"),parametros!$C$6,parametros!$C$7)</f>
        <v>5.97</v>
      </c>
      <c r="M38" s="28">
        <f t="shared" si="1"/>
        <v>6.09</v>
      </c>
      <c r="N38" s="10">
        <f t="shared" si="2"/>
        <v>141</v>
      </c>
      <c r="O38" s="40">
        <f t="shared" si="3"/>
        <v>2.2800000000000011</v>
      </c>
      <c r="P38" s="30">
        <f t="shared" si="4"/>
        <v>43651</v>
      </c>
    </row>
    <row r="39" spans="1:16">
      <c r="A39" s="4" t="s">
        <v>41</v>
      </c>
      <c r="B39" s="5" t="s">
        <v>602</v>
      </c>
      <c r="C39" s="5" t="s">
        <v>614</v>
      </c>
      <c r="D39" s="5" t="s">
        <v>613</v>
      </c>
      <c r="E39" s="5" t="s">
        <v>619</v>
      </c>
      <c r="F39" s="6">
        <v>27560</v>
      </c>
      <c r="G39" s="7">
        <v>164.53</v>
      </c>
      <c r="H39" s="8">
        <v>5</v>
      </c>
      <c r="I39" s="8">
        <v>7</v>
      </c>
      <c r="J39" s="8">
        <f>IF(AND(C39="orio",D39="sestao"),85,IF(AND(C39="sestao",D39="orio"),parametros!$C$2,parametros!$C$3))</f>
        <v>73</v>
      </c>
      <c r="K39" s="8">
        <f t="shared" si="0"/>
        <v>2.25</v>
      </c>
      <c r="L39" s="8">
        <f>IF(OR(C39="orio",D39="orio"),parametros!$C$6,parametros!$C$7)</f>
        <v>5.97</v>
      </c>
      <c r="M39" s="28">
        <f t="shared" si="1"/>
        <v>5.97</v>
      </c>
      <c r="N39" s="10">
        <f t="shared" si="2"/>
        <v>165</v>
      </c>
      <c r="O39" s="40">
        <f t="shared" si="3"/>
        <v>-0.46999999999999886</v>
      </c>
      <c r="P39" s="30">
        <f t="shared" si="4"/>
        <v>43651</v>
      </c>
    </row>
    <row r="40" spans="1:16">
      <c r="A40" s="4" t="s">
        <v>37</v>
      </c>
      <c r="B40" s="5" t="s">
        <v>602</v>
      </c>
      <c r="C40" s="5" t="s">
        <v>614</v>
      </c>
      <c r="D40" s="5" t="s">
        <v>613</v>
      </c>
      <c r="E40" s="5" t="s">
        <v>619</v>
      </c>
      <c r="F40" s="6">
        <v>23660</v>
      </c>
      <c r="G40" s="7">
        <v>143.28</v>
      </c>
      <c r="H40" s="8">
        <v>5</v>
      </c>
      <c r="I40" s="8">
        <v>7</v>
      </c>
      <c r="J40" s="8">
        <f>IF(AND(C40="orio",D40="sestao"),85,IF(AND(C40="sestao",D40="orio"),parametros!$C$2,parametros!$C$3))</f>
        <v>73</v>
      </c>
      <c r="K40" s="8">
        <f t="shared" si="0"/>
        <v>1.96</v>
      </c>
      <c r="L40" s="8">
        <f>IF(OR(C40="orio",D40="orio"),parametros!$C$6,parametros!$C$7)</f>
        <v>5.97</v>
      </c>
      <c r="M40" s="28">
        <f t="shared" si="1"/>
        <v>6.06</v>
      </c>
      <c r="N40" s="10">
        <f t="shared" si="2"/>
        <v>141</v>
      </c>
      <c r="O40" s="40">
        <f t="shared" si="3"/>
        <v>2.2800000000000011</v>
      </c>
      <c r="P40" s="30">
        <f t="shared" si="4"/>
        <v>43651</v>
      </c>
    </row>
    <row r="41" spans="1:16">
      <c r="A41" s="4" t="s">
        <v>42</v>
      </c>
      <c r="B41" s="5" t="s">
        <v>602</v>
      </c>
      <c r="C41" s="5" t="s">
        <v>614</v>
      </c>
      <c r="D41" s="5" t="s">
        <v>613</v>
      </c>
      <c r="E41" s="5" t="s">
        <v>619</v>
      </c>
      <c r="F41" s="6">
        <v>23540</v>
      </c>
      <c r="G41" s="7">
        <v>143.28</v>
      </c>
      <c r="H41" s="8">
        <v>5</v>
      </c>
      <c r="I41" s="8">
        <v>7</v>
      </c>
      <c r="J41" s="8">
        <f>IF(AND(C41="orio",D41="sestao"),85,IF(AND(C41="sestao",D41="orio"),parametros!$C$2,parametros!$C$3))</f>
        <v>73</v>
      </c>
      <c r="K41" s="8">
        <f t="shared" si="0"/>
        <v>1.96</v>
      </c>
      <c r="L41" s="8">
        <f>IF(OR(C41="orio",D41="orio"),parametros!$C$6,parametros!$C$7)</f>
        <v>5.97</v>
      </c>
      <c r="M41" s="28">
        <f t="shared" si="1"/>
        <v>6.09</v>
      </c>
      <c r="N41" s="10">
        <f t="shared" si="2"/>
        <v>141</v>
      </c>
      <c r="O41" s="40">
        <f t="shared" si="3"/>
        <v>2.2800000000000011</v>
      </c>
      <c r="P41" s="30">
        <f t="shared" si="4"/>
        <v>43651</v>
      </c>
    </row>
    <row r="42" spans="1:16">
      <c r="A42" s="4" t="s">
        <v>51</v>
      </c>
      <c r="B42" s="5" t="s">
        <v>597</v>
      </c>
      <c r="C42" s="5" t="s">
        <v>633</v>
      </c>
      <c r="D42" s="5" t="s">
        <v>613</v>
      </c>
      <c r="E42" s="5" t="s">
        <v>619</v>
      </c>
      <c r="F42" s="6">
        <v>28520</v>
      </c>
      <c r="G42" s="7">
        <v>249.55</v>
      </c>
      <c r="H42" s="8">
        <v>6</v>
      </c>
      <c r="I42" s="8">
        <v>7</v>
      </c>
      <c r="J42" s="8">
        <f>IF(AND(C42="orio",D42="sestao"),85,IF(AND(C42="sestao",D42="orio"),parametros!$C$2,parametros!$C$3))</f>
        <v>85</v>
      </c>
      <c r="K42" s="8">
        <f t="shared" si="0"/>
        <v>2.94</v>
      </c>
      <c r="L42" s="8">
        <f>IF(OR(C42="orio",D42="orio"),parametros!$C$6,parametros!$C$7)</f>
        <v>9.1</v>
      </c>
      <c r="M42" s="28">
        <f t="shared" si="1"/>
        <v>8.75</v>
      </c>
      <c r="N42" s="10">
        <f t="shared" si="2"/>
        <v>260</v>
      </c>
      <c r="O42" s="40">
        <f t="shared" si="3"/>
        <v>-10.449999999999989</v>
      </c>
      <c r="P42" s="30">
        <f t="shared" si="4"/>
        <v>43652</v>
      </c>
    </row>
    <row r="43" spans="1:16">
      <c r="A43" s="4" t="s">
        <v>50</v>
      </c>
      <c r="B43" s="5" t="s">
        <v>597</v>
      </c>
      <c r="C43" s="5" t="s">
        <v>633</v>
      </c>
      <c r="D43" s="5" t="s">
        <v>613</v>
      </c>
      <c r="E43" s="5" t="s">
        <v>619</v>
      </c>
      <c r="F43" s="6">
        <v>26385</v>
      </c>
      <c r="G43" s="7">
        <v>230.87</v>
      </c>
      <c r="H43" s="8">
        <v>6</v>
      </c>
      <c r="I43" s="8">
        <v>7</v>
      </c>
      <c r="J43" s="8">
        <f>IF(AND(C43="orio",D43="sestao"),85,IF(AND(C43="sestao",D43="orio"),parametros!$C$2,parametros!$C$3))</f>
        <v>85</v>
      </c>
      <c r="K43" s="8">
        <f t="shared" si="0"/>
        <v>2.72</v>
      </c>
      <c r="L43" s="8">
        <f>IF(OR(C43="orio",D43="orio"),parametros!$C$6,parametros!$C$7)</f>
        <v>9.1</v>
      </c>
      <c r="M43" s="28">
        <f t="shared" si="1"/>
        <v>8.75</v>
      </c>
      <c r="N43" s="10">
        <f t="shared" si="2"/>
        <v>240</v>
      </c>
      <c r="O43" s="40">
        <f t="shared" si="3"/>
        <v>-9.1299999999999955</v>
      </c>
      <c r="P43" s="30">
        <f t="shared" si="4"/>
        <v>43652</v>
      </c>
    </row>
    <row r="44" spans="1:16">
      <c r="A44" s="4" t="s">
        <v>64</v>
      </c>
      <c r="B44" s="5" t="s">
        <v>604</v>
      </c>
      <c r="C44" s="5" t="s">
        <v>633</v>
      </c>
      <c r="D44" s="5" t="s">
        <v>613</v>
      </c>
      <c r="E44" s="5" t="s">
        <v>618</v>
      </c>
      <c r="F44" s="6">
        <v>21660</v>
      </c>
      <c r="G44" s="7">
        <v>218.4</v>
      </c>
      <c r="H44" s="8">
        <v>6</v>
      </c>
      <c r="I44" s="8">
        <v>7</v>
      </c>
      <c r="J44" s="8">
        <f>IF(AND(C44="orio",D44="sestao"),85,IF(AND(C44="sestao",D44="orio"),parametros!$C$2,parametros!$C$3))</f>
        <v>85</v>
      </c>
      <c r="K44" s="8">
        <f t="shared" si="0"/>
        <v>2.57</v>
      </c>
      <c r="L44" s="8">
        <f>IF(OR(C44="orio",D44="orio"),parametros!$C$6,parametros!$C$7)</f>
        <v>9.1</v>
      </c>
      <c r="M44" s="28">
        <f t="shared" si="1"/>
        <v>10.08</v>
      </c>
      <c r="N44" s="10">
        <f t="shared" si="2"/>
        <v>197</v>
      </c>
      <c r="O44" s="40">
        <f t="shared" si="3"/>
        <v>21.400000000000006</v>
      </c>
      <c r="P44" s="30">
        <f t="shared" si="4"/>
        <v>43652</v>
      </c>
    </row>
    <row r="45" spans="1:16">
      <c r="A45" s="4" t="s">
        <v>43</v>
      </c>
      <c r="B45" s="5" t="s">
        <v>597</v>
      </c>
      <c r="C45" s="5" t="s">
        <v>613</v>
      </c>
      <c r="D45" s="5" t="s">
        <v>633</v>
      </c>
      <c r="E45" s="5" t="s">
        <v>619</v>
      </c>
      <c r="F45" s="6">
        <v>26804</v>
      </c>
      <c r="G45" s="7">
        <v>134.02000000000001</v>
      </c>
      <c r="H45" s="8">
        <v>6</v>
      </c>
      <c r="I45" s="8">
        <v>7</v>
      </c>
      <c r="J45" s="8">
        <f>IF(AND(C45="orio",D45="sestao"),85,IF(AND(C45="sestao",D45="orio"),parametros!$C$2,parametros!$C$3))</f>
        <v>85</v>
      </c>
      <c r="K45" s="8">
        <f t="shared" si="0"/>
        <v>1.58</v>
      </c>
      <c r="L45" s="8">
        <f>IF(OR(C45="orio",D45="orio"),parametros!$C$6,parametros!$C$7)</f>
        <v>9.1</v>
      </c>
      <c r="M45" s="28">
        <f t="shared" si="1"/>
        <v>5</v>
      </c>
      <c r="N45" s="10">
        <f t="shared" si="2"/>
        <v>244</v>
      </c>
      <c r="O45" s="40">
        <f t="shared" si="3"/>
        <v>-109.97999999999999</v>
      </c>
      <c r="P45" s="30">
        <f t="shared" si="4"/>
        <v>43652</v>
      </c>
    </row>
    <row r="46" spans="1:16">
      <c r="A46" s="4" t="s">
        <v>44</v>
      </c>
      <c r="B46" s="5" t="s">
        <v>597</v>
      </c>
      <c r="C46" s="5" t="s">
        <v>613</v>
      </c>
      <c r="D46" s="5" t="s">
        <v>633</v>
      </c>
      <c r="E46" s="5" t="s">
        <v>619</v>
      </c>
      <c r="F46" s="6">
        <v>24540</v>
      </c>
      <c r="G46" s="7">
        <v>122.7</v>
      </c>
      <c r="H46" s="8">
        <v>6</v>
      </c>
      <c r="I46" s="8">
        <v>7</v>
      </c>
      <c r="J46" s="8">
        <f>IF(AND(C46="orio",D46="sestao"),85,IF(AND(C46="sestao",D46="orio"),parametros!$C$2,parametros!$C$3))</f>
        <v>85</v>
      </c>
      <c r="K46" s="8">
        <f t="shared" si="0"/>
        <v>1.44</v>
      </c>
      <c r="L46" s="8">
        <f>IF(OR(C46="orio",D46="orio"),parametros!$C$6,parametros!$C$7)</f>
        <v>9.1</v>
      </c>
      <c r="M46" s="28">
        <f t="shared" si="1"/>
        <v>5</v>
      </c>
      <c r="N46" s="10">
        <f t="shared" si="2"/>
        <v>223</v>
      </c>
      <c r="O46" s="40">
        <f t="shared" si="3"/>
        <v>-100.3</v>
      </c>
      <c r="P46" s="30">
        <f t="shared" si="4"/>
        <v>43652</v>
      </c>
    </row>
    <row r="47" spans="1:16">
      <c r="A47" s="4" t="s">
        <v>48</v>
      </c>
      <c r="B47" s="5" t="s">
        <v>601</v>
      </c>
      <c r="C47" s="5" t="s">
        <v>613</v>
      </c>
      <c r="D47" s="5" t="s">
        <v>614</v>
      </c>
      <c r="E47" s="5" t="s">
        <v>619</v>
      </c>
      <c r="F47" s="6">
        <v>23740</v>
      </c>
      <c r="G47" s="7">
        <v>143.28</v>
      </c>
      <c r="H47" s="8">
        <v>6</v>
      </c>
      <c r="I47" s="8">
        <v>7</v>
      </c>
      <c r="J47" s="8">
        <f>IF(AND(C47="orio",D47="sestao"),85,IF(AND(C47="sestao",D47="orio"),parametros!$C$2,parametros!$C$3))</f>
        <v>73</v>
      </c>
      <c r="K47" s="8">
        <f t="shared" si="0"/>
        <v>1.96</v>
      </c>
      <c r="L47" s="8">
        <f>IF(OR(C47="orio",D47="orio"),parametros!$C$6,parametros!$C$7)</f>
        <v>5.97</v>
      </c>
      <c r="M47" s="28">
        <f t="shared" si="1"/>
        <v>6.04</v>
      </c>
      <c r="N47" s="10">
        <f t="shared" si="2"/>
        <v>142</v>
      </c>
      <c r="O47" s="40">
        <f t="shared" si="3"/>
        <v>1.2800000000000011</v>
      </c>
      <c r="P47" s="30">
        <f t="shared" si="4"/>
        <v>43652</v>
      </c>
    </row>
    <row r="48" spans="1:16">
      <c r="A48" s="4" t="s">
        <v>45</v>
      </c>
      <c r="B48" s="5" t="s">
        <v>601</v>
      </c>
      <c r="C48" s="5" t="s">
        <v>613</v>
      </c>
      <c r="D48" s="5" t="s">
        <v>614</v>
      </c>
      <c r="E48" s="5" t="s">
        <v>619</v>
      </c>
      <c r="F48" s="6">
        <v>21900</v>
      </c>
      <c r="G48" s="7">
        <v>143.28</v>
      </c>
      <c r="H48" s="8">
        <v>6</v>
      </c>
      <c r="I48" s="8">
        <v>7</v>
      </c>
      <c r="J48" s="8">
        <f>IF(AND(C48="orio",D48="sestao"),85,IF(AND(C48="sestao",D48="orio"),parametros!$C$2,parametros!$C$3))</f>
        <v>73</v>
      </c>
      <c r="K48" s="8">
        <f t="shared" si="0"/>
        <v>1.96</v>
      </c>
      <c r="L48" s="8">
        <f>IF(OR(C48="orio",D48="orio"),parametros!$C$6,parametros!$C$7)</f>
        <v>5.97</v>
      </c>
      <c r="M48" s="28">
        <f t="shared" si="1"/>
        <v>6.54</v>
      </c>
      <c r="N48" s="10">
        <f t="shared" si="2"/>
        <v>131</v>
      </c>
      <c r="O48" s="40">
        <f t="shared" si="3"/>
        <v>12.280000000000001</v>
      </c>
      <c r="P48" s="30">
        <f t="shared" si="4"/>
        <v>43652</v>
      </c>
    </row>
    <row r="49" spans="1:16">
      <c r="A49" s="4" t="s">
        <v>52</v>
      </c>
      <c r="B49" s="5" t="s">
        <v>602</v>
      </c>
      <c r="C49" s="5" t="s">
        <v>613</v>
      </c>
      <c r="D49" s="5" t="s">
        <v>614</v>
      </c>
      <c r="E49" s="5" t="s">
        <v>619</v>
      </c>
      <c r="F49" s="6">
        <v>18140</v>
      </c>
      <c r="G49" s="7">
        <v>114.72</v>
      </c>
      <c r="H49" s="8">
        <v>6</v>
      </c>
      <c r="I49" s="8">
        <v>7</v>
      </c>
      <c r="J49" s="8">
        <f>IF(AND(C49="orio",D49="sestao"),85,IF(AND(C49="sestao",D49="orio"),parametros!$C$2,parametros!$C$3))</f>
        <v>73</v>
      </c>
      <c r="K49" s="8">
        <f t="shared" si="0"/>
        <v>1.57</v>
      </c>
      <c r="L49" s="8">
        <f>IF(OR(C49="orio",D49="orio"),parametros!$C$6,parametros!$C$7)</f>
        <v>5.97</v>
      </c>
      <c r="M49" s="28">
        <f t="shared" si="1"/>
        <v>6.32</v>
      </c>
      <c r="N49" s="10">
        <f t="shared" si="2"/>
        <v>108</v>
      </c>
      <c r="O49" s="40">
        <f t="shared" si="3"/>
        <v>6.7199999999999989</v>
      </c>
      <c r="P49" s="30">
        <f t="shared" si="4"/>
        <v>43652</v>
      </c>
    </row>
    <row r="50" spans="1:16">
      <c r="A50" s="4" t="s">
        <v>53</v>
      </c>
      <c r="B50" s="5" t="s">
        <v>601</v>
      </c>
      <c r="C50" s="5" t="s">
        <v>613</v>
      </c>
      <c r="D50" s="5" t="s">
        <v>614</v>
      </c>
      <c r="E50" s="5" t="s">
        <v>619</v>
      </c>
      <c r="F50" s="6">
        <v>12160</v>
      </c>
      <c r="G50" s="7">
        <v>72.599999999999994</v>
      </c>
      <c r="H50" s="8">
        <v>6</v>
      </c>
      <c r="I50" s="8">
        <v>7</v>
      </c>
      <c r="J50" s="8">
        <f>IF(AND(C50="orio",D50="sestao"),85,IF(AND(C50="sestao",D50="orio"),parametros!$C$2,parametros!$C$3))</f>
        <v>73</v>
      </c>
      <c r="K50" s="8">
        <f t="shared" si="0"/>
        <v>0.99</v>
      </c>
      <c r="L50" s="8">
        <f>IF(OR(C50="orio",D50="orio"),parametros!$C$6,parametros!$C$7)</f>
        <v>5.97</v>
      </c>
      <c r="M50" s="28">
        <f t="shared" si="1"/>
        <v>5.97</v>
      </c>
      <c r="N50" s="10">
        <f t="shared" si="2"/>
        <v>73</v>
      </c>
      <c r="O50" s="40">
        <f t="shared" si="3"/>
        <v>-0.40000000000000568</v>
      </c>
      <c r="P50" s="30">
        <f t="shared" si="4"/>
        <v>43652</v>
      </c>
    </row>
    <row r="51" spans="1:16">
      <c r="A51" s="4" t="s">
        <v>49</v>
      </c>
      <c r="B51" s="5" t="s">
        <v>601</v>
      </c>
      <c r="C51" s="5" t="s">
        <v>614</v>
      </c>
      <c r="D51" s="5" t="s">
        <v>613</v>
      </c>
      <c r="E51" s="5" t="s">
        <v>619</v>
      </c>
      <c r="F51" s="6">
        <v>27400</v>
      </c>
      <c r="G51" s="7">
        <v>130.97</v>
      </c>
      <c r="H51" s="8">
        <v>6</v>
      </c>
      <c r="I51" s="8">
        <v>7</v>
      </c>
      <c r="J51" s="8">
        <f>IF(AND(C51="orio",D51="sestao"),85,IF(AND(C51="sestao",D51="orio"),parametros!$C$2,parametros!$C$3))</f>
        <v>73</v>
      </c>
      <c r="K51" s="8">
        <f t="shared" si="0"/>
        <v>1.79</v>
      </c>
      <c r="L51" s="8">
        <f>IF(OR(C51="orio",D51="orio"),parametros!$C$6,parametros!$C$7)</f>
        <v>5.97</v>
      </c>
      <c r="M51" s="28">
        <f t="shared" si="1"/>
        <v>4.78</v>
      </c>
      <c r="N51" s="10">
        <f t="shared" si="2"/>
        <v>164</v>
      </c>
      <c r="O51" s="40">
        <f t="shared" si="3"/>
        <v>-33.03</v>
      </c>
      <c r="P51" s="30">
        <f t="shared" si="4"/>
        <v>43652</v>
      </c>
    </row>
    <row r="52" spans="1:16">
      <c r="A52" s="4" t="s">
        <v>47</v>
      </c>
      <c r="B52" s="5" t="s">
        <v>609</v>
      </c>
      <c r="C52" s="5" t="s">
        <v>614</v>
      </c>
      <c r="D52" s="5" t="s">
        <v>613</v>
      </c>
      <c r="E52" s="5" t="s">
        <v>619</v>
      </c>
      <c r="F52" s="6">
        <v>25245</v>
      </c>
      <c r="G52" s="7">
        <v>150.71</v>
      </c>
      <c r="H52" s="8">
        <v>6</v>
      </c>
      <c r="I52" s="8">
        <v>7</v>
      </c>
      <c r="J52" s="8">
        <f>IF(AND(C52="orio",D52="sestao"),85,IF(AND(C52="sestao",D52="orio"),parametros!$C$2,parametros!$C$3))</f>
        <v>73</v>
      </c>
      <c r="K52" s="8">
        <f t="shared" si="0"/>
        <v>2.06</v>
      </c>
      <c r="L52" s="8">
        <f>IF(OR(C52="orio",D52="orio"),parametros!$C$6,parametros!$C$7)</f>
        <v>5.97</v>
      </c>
      <c r="M52" s="28">
        <f t="shared" si="1"/>
        <v>5.97</v>
      </c>
      <c r="N52" s="10">
        <f t="shared" si="2"/>
        <v>151</v>
      </c>
      <c r="O52" s="40">
        <f t="shared" si="3"/>
        <v>-0.28999999999999204</v>
      </c>
      <c r="P52" s="30">
        <f t="shared" si="4"/>
        <v>43652</v>
      </c>
    </row>
    <row r="53" spans="1:16">
      <c r="A53" s="4" t="s">
        <v>55</v>
      </c>
      <c r="B53" s="5" t="s">
        <v>602</v>
      </c>
      <c r="C53" s="5" t="s">
        <v>614</v>
      </c>
      <c r="D53" s="5" t="s">
        <v>613</v>
      </c>
      <c r="E53" s="5" t="s">
        <v>619</v>
      </c>
      <c r="F53" s="6">
        <v>24960</v>
      </c>
      <c r="G53" s="7">
        <v>149.01</v>
      </c>
      <c r="H53" s="8">
        <v>6</v>
      </c>
      <c r="I53" s="8">
        <v>7</v>
      </c>
      <c r="J53" s="8">
        <f>IF(AND(C53="orio",D53="sestao"),85,IF(AND(C53="sestao",D53="orio"),parametros!$C$2,parametros!$C$3))</f>
        <v>73</v>
      </c>
      <c r="K53" s="8">
        <f t="shared" si="0"/>
        <v>2.04</v>
      </c>
      <c r="L53" s="8">
        <f>IF(OR(C53="orio",D53="orio"),parametros!$C$6,parametros!$C$7)</f>
        <v>5.97</v>
      </c>
      <c r="M53" s="28">
        <f t="shared" si="1"/>
        <v>5.97</v>
      </c>
      <c r="N53" s="10">
        <f t="shared" si="2"/>
        <v>149</v>
      </c>
      <c r="O53" s="40">
        <f t="shared" si="3"/>
        <v>9.9999999999909051E-3</v>
      </c>
      <c r="P53" s="30">
        <f t="shared" si="4"/>
        <v>43652</v>
      </c>
    </row>
    <row r="54" spans="1:16">
      <c r="A54" s="4" t="s">
        <v>46</v>
      </c>
      <c r="B54" s="5" t="s">
        <v>602</v>
      </c>
      <c r="C54" s="5" t="s">
        <v>614</v>
      </c>
      <c r="D54" s="5" t="s">
        <v>613</v>
      </c>
      <c r="E54" s="5" t="s">
        <v>619</v>
      </c>
      <c r="F54" s="6">
        <v>24700</v>
      </c>
      <c r="G54" s="7">
        <v>147.46</v>
      </c>
      <c r="H54" s="8">
        <v>6</v>
      </c>
      <c r="I54" s="8">
        <v>7</v>
      </c>
      <c r="J54" s="8">
        <f>IF(AND(C54="orio",D54="sestao"),85,IF(AND(C54="sestao",D54="orio"),parametros!$C$2,parametros!$C$3))</f>
        <v>73</v>
      </c>
      <c r="K54" s="8">
        <f t="shared" si="0"/>
        <v>2.02</v>
      </c>
      <c r="L54" s="8">
        <f>IF(OR(C54="orio",D54="orio"),parametros!$C$6,parametros!$C$7)</f>
        <v>5.97</v>
      </c>
      <c r="M54" s="28">
        <f t="shared" si="1"/>
        <v>5.97</v>
      </c>
      <c r="N54" s="10">
        <f t="shared" si="2"/>
        <v>147</v>
      </c>
      <c r="O54" s="40">
        <f t="shared" si="3"/>
        <v>0.46000000000000796</v>
      </c>
      <c r="P54" s="30">
        <f t="shared" si="4"/>
        <v>43652</v>
      </c>
    </row>
    <row r="55" spans="1:16">
      <c r="A55" s="4" t="s">
        <v>54</v>
      </c>
      <c r="B55" s="5" t="s">
        <v>601</v>
      </c>
      <c r="C55" s="5" t="s">
        <v>614</v>
      </c>
      <c r="D55" s="5" t="s">
        <v>613</v>
      </c>
      <c r="E55" s="5" t="s">
        <v>619</v>
      </c>
      <c r="F55" s="6">
        <v>23240</v>
      </c>
      <c r="G55" s="7">
        <v>114.72</v>
      </c>
      <c r="H55" s="8">
        <v>6</v>
      </c>
      <c r="I55" s="8">
        <v>7</v>
      </c>
      <c r="J55" s="8">
        <f>IF(AND(C55="orio",D55="sestao"),85,IF(AND(C55="sestao",D55="orio"),parametros!$C$2,parametros!$C$3))</f>
        <v>73</v>
      </c>
      <c r="K55" s="8">
        <f t="shared" si="0"/>
        <v>1.57</v>
      </c>
      <c r="L55" s="8">
        <f>IF(OR(C55="orio",D55="orio"),parametros!$C$6,parametros!$C$7)</f>
        <v>5.97</v>
      </c>
      <c r="M55" s="28">
        <f t="shared" si="1"/>
        <v>4.9400000000000004</v>
      </c>
      <c r="N55" s="10">
        <f t="shared" si="2"/>
        <v>139</v>
      </c>
      <c r="O55" s="40">
        <f t="shared" si="3"/>
        <v>-24.28</v>
      </c>
      <c r="P55" s="30">
        <f t="shared" si="4"/>
        <v>43652</v>
      </c>
    </row>
    <row r="56" spans="1:16">
      <c r="A56" s="4" t="s">
        <v>59</v>
      </c>
      <c r="B56" s="5" t="s">
        <v>597</v>
      </c>
      <c r="C56" s="5" t="s">
        <v>633</v>
      </c>
      <c r="D56" s="5" t="s">
        <v>613</v>
      </c>
      <c r="E56" s="5" t="s">
        <v>618</v>
      </c>
      <c r="F56" s="6">
        <v>21779</v>
      </c>
      <c r="G56" s="7">
        <v>241.32</v>
      </c>
      <c r="H56" s="8">
        <v>7</v>
      </c>
      <c r="I56" s="8">
        <v>7</v>
      </c>
      <c r="J56" s="8">
        <f>IF(AND(C56="orio",D56="sestao"),85,IF(AND(C56="sestao",D56="orio"),parametros!$C$2,parametros!$C$3))</f>
        <v>85</v>
      </c>
      <c r="K56" s="8">
        <f t="shared" si="0"/>
        <v>2.84</v>
      </c>
      <c r="L56" s="8">
        <f>IF(OR(C56="orio",D56="orio"),parametros!$C$6,parametros!$C$7)</f>
        <v>9.1</v>
      </c>
      <c r="M56" s="28">
        <f t="shared" si="1"/>
        <v>11.08</v>
      </c>
      <c r="N56" s="10">
        <f t="shared" si="2"/>
        <v>198</v>
      </c>
      <c r="O56" s="40">
        <f t="shared" si="3"/>
        <v>43.319999999999993</v>
      </c>
      <c r="P56" s="30">
        <f t="shared" si="4"/>
        <v>43653</v>
      </c>
    </row>
    <row r="57" spans="1:16">
      <c r="A57" s="4" t="s">
        <v>57</v>
      </c>
      <c r="B57" s="5" t="s">
        <v>597</v>
      </c>
      <c r="C57" s="5" t="s">
        <v>613</v>
      </c>
      <c r="D57" s="5" t="s">
        <v>633</v>
      </c>
      <c r="E57" s="5" t="s">
        <v>619</v>
      </c>
      <c r="F57" s="6">
        <v>29940</v>
      </c>
      <c r="G57" s="7">
        <v>149.69999999999999</v>
      </c>
      <c r="H57" s="8">
        <v>7</v>
      </c>
      <c r="I57" s="8">
        <v>7</v>
      </c>
      <c r="J57" s="8">
        <f>IF(AND(C57="orio",D57="sestao"),parametros!$C$2,IF(AND(C57="sestao",D57="orio"),parametros!$C$2,parametros!$C$3))</f>
        <v>85</v>
      </c>
      <c r="K57" s="8">
        <f t="shared" si="0"/>
        <v>1.76</v>
      </c>
      <c r="L57" s="8">
        <f>IF(OR(C57="orio",D57="orio"),parametros!$C$6,parametros!$C$7)</f>
        <v>9.1</v>
      </c>
      <c r="M57" s="28">
        <f t="shared" si="1"/>
        <v>5</v>
      </c>
      <c r="N57" s="10">
        <f t="shared" si="2"/>
        <v>272</v>
      </c>
      <c r="O57" s="40">
        <f t="shared" si="3"/>
        <v>-122.30000000000001</v>
      </c>
      <c r="P57" s="30">
        <f t="shared" si="4"/>
        <v>43653</v>
      </c>
    </row>
    <row r="58" spans="1:16">
      <c r="A58" s="4" t="s">
        <v>58</v>
      </c>
      <c r="B58" s="5" t="s">
        <v>597</v>
      </c>
      <c r="C58" s="5" t="s">
        <v>613</v>
      </c>
      <c r="D58" s="5" t="s">
        <v>633</v>
      </c>
      <c r="E58" s="5" t="s">
        <v>619</v>
      </c>
      <c r="F58" s="6">
        <v>27240</v>
      </c>
      <c r="G58" s="7">
        <v>136.19999999999999</v>
      </c>
      <c r="H58" s="8">
        <v>7</v>
      </c>
      <c r="I58" s="8">
        <v>7</v>
      </c>
      <c r="J58" s="8">
        <f>IF(AND(C58="orio",D58="sestao"),85,IF(AND(C58="sestao",D58="orio"),parametros!$C$2,parametros!$C$3))</f>
        <v>85</v>
      </c>
      <c r="K58" s="8">
        <f t="shared" si="0"/>
        <v>1.6</v>
      </c>
      <c r="L58" s="8">
        <f>IF(OR(C58="orio",D58="orio"),parametros!$C$6,parametros!$C$7)</f>
        <v>9.1</v>
      </c>
      <c r="M58" s="28">
        <f t="shared" si="1"/>
        <v>5</v>
      </c>
      <c r="N58" s="10">
        <f t="shared" si="2"/>
        <v>248</v>
      </c>
      <c r="O58" s="40">
        <f t="shared" si="3"/>
        <v>-111.80000000000001</v>
      </c>
      <c r="P58" s="30">
        <f t="shared" si="4"/>
        <v>43653</v>
      </c>
    </row>
    <row r="59" spans="1:16">
      <c r="A59" s="4" t="s">
        <v>70</v>
      </c>
      <c r="B59" s="5" t="s">
        <v>597</v>
      </c>
      <c r="C59" s="5" t="s">
        <v>633</v>
      </c>
      <c r="D59" s="5" t="s">
        <v>613</v>
      </c>
      <c r="E59" s="5" t="s">
        <v>618</v>
      </c>
      <c r="F59" s="6">
        <v>28200</v>
      </c>
      <c r="G59" s="7">
        <v>246.75</v>
      </c>
      <c r="H59" s="8">
        <v>10</v>
      </c>
      <c r="I59" s="8">
        <v>7</v>
      </c>
      <c r="J59" s="8">
        <f>IF(AND(C59="orio",D59="sestao"),85,IF(AND(C59="sestao",D59="orio"),parametros!$C$2,parametros!$C$3))</f>
        <v>85</v>
      </c>
      <c r="K59" s="8">
        <f t="shared" si="0"/>
        <v>2.9</v>
      </c>
      <c r="L59" s="8">
        <f>IF(OR(C59="orio",D59="orio"),parametros!$C$6,parametros!$C$7)</f>
        <v>9.1</v>
      </c>
      <c r="M59" s="28">
        <f t="shared" si="1"/>
        <v>8.75</v>
      </c>
      <c r="N59" s="10">
        <f t="shared" si="2"/>
        <v>257</v>
      </c>
      <c r="O59" s="40">
        <f t="shared" si="3"/>
        <v>-10.25</v>
      </c>
      <c r="P59" s="30">
        <f t="shared" si="4"/>
        <v>43656</v>
      </c>
    </row>
    <row r="60" spans="1:16">
      <c r="A60" s="4" t="s">
        <v>69</v>
      </c>
      <c r="B60" s="5" t="s">
        <v>597</v>
      </c>
      <c r="C60" s="5" t="s">
        <v>633</v>
      </c>
      <c r="D60" s="5" t="s">
        <v>613</v>
      </c>
      <c r="E60" s="5" t="s">
        <v>618</v>
      </c>
      <c r="F60" s="6">
        <v>27540</v>
      </c>
      <c r="G60" s="7">
        <v>240.98</v>
      </c>
      <c r="H60" s="8">
        <v>10</v>
      </c>
      <c r="I60" s="8">
        <v>7</v>
      </c>
      <c r="J60" s="8">
        <f>IF(AND(C60="orio",D60="sestao"),85,IF(AND(C60="sestao",D60="orio"),parametros!$C$2,parametros!$C$3))</f>
        <v>85</v>
      </c>
      <c r="K60" s="8">
        <f t="shared" si="0"/>
        <v>2.84</v>
      </c>
      <c r="L60" s="8">
        <f>IF(OR(C60="orio",D60="orio"),parametros!$C$6,parametros!$C$7)</f>
        <v>9.1</v>
      </c>
      <c r="M60" s="28">
        <f t="shared" si="1"/>
        <v>8.75</v>
      </c>
      <c r="N60" s="10">
        <f t="shared" si="2"/>
        <v>251</v>
      </c>
      <c r="O60" s="40">
        <f t="shared" si="3"/>
        <v>-10.02000000000001</v>
      </c>
      <c r="P60" s="30">
        <f t="shared" si="4"/>
        <v>43656</v>
      </c>
    </row>
    <row r="61" spans="1:16">
      <c r="A61" s="4" t="s">
        <v>63</v>
      </c>
      <c r="B61" s="5" t="s">
        <v>604</v>
      </c>
      <c r="C61" s="5" t="s">
        <v>633</v>
      </c>
      <c r="D61" s="5" t="s">
        <v>613</v>
      </c>
      <c r="E61" s="5" t="s">
        <v>618</v>
      </c>
      <c r="F61" s="6">
        <v>24940</v>
      </c>
      <c r="G61" s="7">
        <v>226.95</v>
      </c>
      <c r="H61" s="8">
        <v>10</v>
      </c>
      <c r="I61" s="8">
        <v>7</v>
      </c>
      <c r="J61" s="8">
        <f>IF(AND(C61="orio",D61="sestao"),85,IF(AND(C61="sestao",D61="orio"),parametros!$C$2,parametros!$C$3))</f>
        <v>85</v>
      </c>
      <c r="K61" s="8">
        <f t="shared" si="0"/>
        <v>2.67</v>
      </c>
      <c r="L61" s="8">
        <f>IF(OR(C61="orio",D61="orio"),parametros!$C$6,parametros!$C$7)</f>
        <v>9.1</v>
      </c>
      <c r="M61" s="28">
        <f t="shared" si="1"/>
        <v>9.1</v>
      </c>
      <c r="N61" s="10">
        <f t="shared" si="2"/>
        <v>227</v>
      </c>
      <c r="O61" s="40">
        <f t="shared" si="3"/>
        <v>-5.0000000000011369E-2</v>
      </c>
      <c r="P61" s="30">
        <f t="shared" si="4"/>
        <v>43656</v>
      </c>
    </row>
    <row r="62" spans="1:16">
      <c r="A62" s="4" t="s">
        <v>66</v>
      </c>
      <c r="B62" s="5" t="s">
        <v>598</v>
      </c>
      <c r="C62" s="5" t="s">
        <v>633</v>
      </c>
      <c r="D62" s="5" t="s">
        <v>613</v>
      </c>
      <c r="E62" s="5" t="s">
        <v>618</v>
      </c>
      <c r="F62" s="6">
        <v>24820</v>
      </c>
      <c r="G62" s="7">
        <v>225.86</v>
      </c>
      <c r="H62" s="8">
        <v>10</v>
      </c>
      <c r="I62" s="8">
        <v>7</v>
      </c>
      <c r="J62" s="8">
        <f>IF(AND(C62="orio",D62="sestao"),85,IF(AND(C62="sestao",D62="orio"),parametros!$C$2,parametros!$C$3))</f>
        <v>85</v>
      </c>
      <c r="K62" s="8">
        <f t="shared" si="0"/>
        <v>2.66</v>
      </c>
      <c r="L62" s="8">
        <f>IF(OR(C62="orio",D62="orio"),parametros!$C$6,parametros!$C$7)</f>
        <v>9.1</v>
      </c>
      <c r="M62" s="28">
        <f t="shared" si="1"/>
        <v>9.1</v>
      </c>
      <c r="N62" s="10">
        <f t="shared" si="2"/>
        <v>226</v>
      </c>
      <c r="O62" s="40">
        <f t="shared" si="3"/>
        <v>-0.13999999999998636</v>
      </c>
      <c r="P62" s="30">
        <f t="shared" si="4"/>
        <v>43656</v>
      </c>
    </row>
    <row r="63" spans="1:16">
      <c r="A63" s="4" t="s">
        <v>65</v>
      </c>
      <c r="B63" s="5" t="s">
        <v>599</v>
      </c>
      <c r="C63" s="5" t="s">
        <v>633</v>
      </c>
      <c r="D63" s="5" t="s">
        <v>613</v>
      </c>
      <c r="E63" s="5" t="s">
        <v>618</v>
      </c>
      <c r="F63" s="6">
        <v>24145</v>
      </c>
      <c r="G63" s="7">
        <v>219.72</v>
      </c>
      <c r="H63" s="8">
        <v>10</v>
      </c>
      <c r="I63" s="8">
        <v>7</v>
      </c>
      <c r="J63" s="8">
        <f>IF(AND(C63="orio",D63="sestao"),85,IF(AND(C63="sestao",D63="orio"),parametros!$C$2,parametros!$C$3))</f>
        <v>85</v>
      </c>
      <c r="K63" s="8">
        <f t="shared" si="0"/>
        <v>2.58</v>
      </c>
      <c r="L63" s="8">
        <f>IF(OR(C63="orio",D63="orio"),parametros!$C$6,parametros!$C$7)</f>
        <v>9.1</v>
      </c>
      <c r="M63" s="28">
        <f t="shared" si="1"/>
        <v>9.1</v>
      </c>
      <c r="N63" s="10">
        <f t="shared" si="2"/>
        <v>220</v>
      </c>
      <c r="O63" s="40">
        <f t="shared" si="3"/>
        <v>-0.28000000000000114</v>
      </c>
      <c r="P63" s="30">
        <f t="shared" si="4"/>
        <v>43656</v>
      </c>
    </row>
    <row r="64" spans="1:16">
      <c r="A64" s="4" t="s">
        <v>61</v>
      </c>
      <c r="B64" s="5" t="s">
        <v>600</v>
      </c>
      <c r="C64" s="5" t="s">
        <v>633</v>
      </c>
      <c r="D64" s="5" t="s">
        <v>613</v>
      </c>
      <c r="E64" s="5" t="s">
        <v>618</v>
      </c>
      <c r="F64" s="6">
        <v>22040</v>
      </c>
      <c r="G64" s="7">
        <v>218.4</v>
      </c>
      <c r="H64" s="8">
        <v>10</v>
      </c>
      <c r="I64" s="8">
        <v>7</v>
      </c>
      <c r="J64" s="8">
        <f>IF(AND(C64="orio",D64="sestao"),85,IF(AND(C64="sestao",D64="orio"),parametros!$C$2,parametros!$C$3))</f>
        <v>85</v>
      </c>
      <c r="K64" s="8">
        <f t="shared" si="0"/>
        <v>2.57</v>
      </c>
      <c r="L64" s="8">
        <f>IF(OR(C64="orio",D64="orio"),parametros!$C$6,parametros!$C$7)</f>
        <v>9.1</v>
      </c>
      <c r="M64" s="28">
        <f t="shared" si="1"/>
        <v>9.91</v>
      </c>
      <c r="N64" s="10">
        <f t="shared" si="2"/>
        <v>201</v>
      </c>
      <c r="O64" s="40">
        <f t="shared" si="3"/>
        <v>17.400000000000006</v>
      </c>
      <c r="P64" s="30">
        <f t="shared" si="4"/>
        <v>43656</v>
      </c>
    </row>
    <row r="65" spans="1:16">
      <c r="A65" s="4" t="s">
        <v>67</v>
      </c>
      <c r="B65" s="5" t="s">
        <v>598</v>
      </c>
      <c r="C65" s="5" t="s">
        <v>633</v>
      </c>
      <c r="D65" s="5" t="s">
        <v>613</v>
      </c>
      <c r="E65" s="5" t="s">
        <v>618</v>
      </c>
      <c r="F65" s="6">
        <v>17477</v>
      </c>
      <c r="G65" s="7">
        <v>241.88</v>
      </c>
      <c r="H65" s="8">
        <v>10</v>
      </c>
      <c r="I65" s="8">
        <v>7</v>
      </c>
      <c r="J65" s="8">
        <f>IF(AND(C65="orio",D65="sestao"),85,IF(AND(C65="sestao",D65="orio"),parametros!$C$2,parametros!$C$3))</f>
        <v>85</v>
      </c>
      <c r="K65" s="8">
        <f t="shared" si="0"/>
        <v>2.85</v>
      </c>
      <c r="L65" s="8">
        <f>IF(OR(C65="orio",D65="orio"),parametros!$C$6,parametros!$C$7)</f>
        <v>9.1</v>
      </c>
      <c r="M65" s="28">
        <f t="shared" si="1"/>
        <v>13.84</v>
      </c>
      <c r="N65" s="10">
        <f t="shared" si="2"/>
        <v>159</v>
      </c>
      <c r="O65" s="40">
        <f t="shared" si="3"/>
        <v>82.88</v>
      </c>
      <c r="P65" s="30">
        <f t="shared" si="4"/>
        <v>43656</v>
      </c>
    </row>
    <row r="66" spans="1:16">
      <c r="A66" s="4" t="s">
        <v>62</v>
      </c>
      <c r="B66" s="5" t="s">
        <v>597</v>
      </c>
      <c r="C66" s="5" t="s">
        <v>613</v>
      </c>
      <c r="D66" s="5" t="s">
        <v>633</v>
      </c>
      <c r="E66" s="5" t="s">
        <v>619</v>
      </c>
      <c r="F66" s="6">
        <v>27224</v>
      </c>
      <c r="G66" s="7">
        <v>136.12</v>
      </c>
      <c r="H66" s="8">
        <v>10</v>
      </c>
      <c r="I66" s="8">
        <v>7</v>
      </c>
      <c r="J66" s="8">
        <f>IF(AND(C66="orio",D66="sestao"),85,IF(AND(C66="sestao",D66="orio"),parametros!$C$2,parametros!$C$3))</f>
        <v>85</v>
      </c>
      <c r="K66" s="8">
        <f t="shared" ref="K66:K129" si="5">ROUND(G66/J66,2)</f>
        <v>1.6</v>
      </c>
      <c r="L66" s="8">
        <f>IF(OR(C66="orio",D66="orio"),parametros!$C$6,parametros!$C$7)</f>
        <v>9.1</v>
      </c>
      <c r="M66" s="28">
        <f t="shared" ref="M66:M129" si="6">ROUND(G66/(F66/1000),2)</f>
        <v>5</v>
      </c>
      <c r="N66" s="10">
        <f t="shared" ref="N66:N129" si="7">ROUND((F66/1000)*L66,0)</f>
        <v>248</v>
      </c>
      <c r="O66" s="40">
        <f t="shared" ref="O66:O129" si="8">G66-N66</f>
        <v>-111.88</v>
      </c>
      <c r="P66" s="30">
        <f t="shared" ref="P66:P129" si="9">DATE(2019,I66,H66)</f>
        <v>43656</v>
      </c>
    </row>
    <row r="67" spans="1:16">
      <c r="A67" s="4" t="s">
        <v>60</v>
      </c>
      <c r="B67" s="5" t="s">
        <v>597</v>
      </c>
      <c r="C67" s="5" t="s">
        <v>613</v>
      </c>
      <c r="D67" s="5" t="s">
        <v>633</v>
      </c>
      <c r="E67" s="5" t="s">
        <v>619</v>
      </c>
      <c r="F67" s="6">
        <v>25429</v>
      </c>
      <c r="G67" s="7">
        <v>127.15</v>
      </c>
      <c r="H67" s="8">
        <v>10</v>
      </c>
      <c r="I67" s="8">
        <v>7</v>
      </c>
      <c r="J67" s="8">
        <f>IF(AND(C67="orio",D67="sestao"),85,IF(AND(C67="sestao",D67="orio"),parametros!$C$2,parametros!$C$3))</f>
        <v>85</v>
      </c>
      <c r="K67" s="8">
        <f t="shared" si="5"/>
        <v>1.5</v>
      </c>
      <c r="L67" s="8">
        <f>IF(OR(C67="orio",D67="orio"),parametros!$C$6,parametros!$C$7)</f>
        <v>9.1</v>
      </c>
      <c r="M67" s="28">
        <f t="shared" si="6"/>
        <v>5</v>
      </c>
      <c r="N67" s="10">
        <f t="shared" si="7"/>
        <v>231</v>
      </c>
      <c r="O67" s="40">
        <f t="shared" si="8"/>
        <v>-103.85</v>
      </c>
      <c r="P67" s="30">
        <f t="shared" si="9"/>
        <v>43656</v>
      </c>
    </row>
    <row r="68" spans="1:16">
      <c r="A68" s="4" t="s">
        <v>74</v>
      </c>
      <c r="B68" s="5" t="s">
        <v>602</v>
      </c>
      <c r="C68" s="5" t="s">
        <v>613</v>
      </c>
      <c r="D68" s="5" t="s">
        <v>614</v>
      </c>
      <c r="E68" s="5" t="s">
        <v>619</v>
      </c>
      <c r="F68" s="6">
        <v>26280</v>
      </c>
      <c r="G68" s="7">
        <v>125.62</v>
      </c>
      <c r="H68" s="8">
        <v>10</v>
      </c>
      <c r="I68" s="8">
        <v>7</v>
      </c>
      <c r="J68" s="8">
        <f>IF(AND(C68="orio",D68="sestao"),85,IF(AND(C68="sestao",D68="orio"),parametros!$C$2,parametros!$C$3))</f>
        <v>73</v>
      </c>
      <c r="K68" s="8">
        <f t="shared" si="5"/>
        <v>1.72</v>
      </c>
      <c r="L68" s="8">
        <f>IF(OR(C68="orio",D68="orio"),parametros!$C$6,parametros!$C$7)</f>
        <v>5.97</v>
      </c>
      <c r="M68" s="28">
        <f t="shared" si="6"/>
        <v>4.78</v>
      </c>
      <c r="N68" s="10">
        <f t="shared" si="7"/>
        <v>157</v>
      </c>
      <c r="O68" s="40">
        <f t="shared" si="8"/>
        <v>-31.379999999999995</v>
      </c>
      <c r="P68" s="30">
        <f t="shared" si="9"/>
        <v>43656</v>
      </c>
    </row>
    <row r="69" spans="1:16">
      <c r="A69" s="4" t="s">
        <v>73</v>
      </c>
      <c r="B69" s="5" t="s">
        <v>602</v>
      </c>
      <c r="C69" s="5" t="s">
        <v>614</v>
      </c>
      <c r="D69" s="5" t="s">
        <v>613</v>
      </c>
      <c r="E69" s="5" t="s">
        <v>619</v>
      </c>
      <c r="F69" s="6">
        <v>26960</v>
      </c>
      <c r="G69" s="7">
        <v>160.94999999999999</v>
      </c>
      <c r="H69" s="8">
        <v>10</v>
      </c>
      <c r="I69" s="8">
        <v>7</v>
      </c>
      <c r="J69" s="8">
        <f>IF(AND(C69="orio",D69="sestao"),85,IF(AND(C69="sestao",D69="orio"),parametros!$C$2,parametros!$C$3))</f>
        <v>73</v>
      </c>
      <c r="K69" s="8">
        <f t="shared" si="5"/>
        <v>2.2000000000000002</v>
      </c>
      <c r="L69" s="8">
        <f>IF(OR(C69="orio",D69="orio"),parametros!$C$6,parametros!$C$7)</f>
        <v>5.97</v>
      </c>
      <c r="M69" s="28">
        <f t="shared" si="6"/>
        <v>5.97</v>
      </c>
      <c r="N69" s="10">
        <f t="shared" si="7"/>
        <v>161</v>
      </c>
      <c r="O69" s="40">
        <f t="shared" si="8"/>
        <v>-5.0000000000011369E-2</v>
      </c>
      <c r="P69" s="30">
        <f t="shared" si="9"/>
        <v>43656</v>
      </c>
    </row>
    <row r="70" spans="1:16">
      <c r="A70" s="4" t="s">
        <v>68</v>
      </c>
      <c r="B70" s="5" t="s">
        <v>602</v>
      </c>
      <c r="C70" s="5" t="s">
        <v>614</v>
      </c>
      <c r="D70" s="5" t="s">
        <v>613</v>
      </c>
      <c r="E70" s="5" t="s">
        <v>619</v>
      </c>
      <c r="F70" s="6">
        <v>26500</v>
      </c>
      <c r="G70" s="7">
        <v>158.21</v>
      </c>
      <c r="H70" s="8">
        <v>10</v>
      </c>
      <c r="I70" s="8">
        <v>7</v>
      </c>
      <c r="J70" s="8">
        <f>IF(AND(C70="orio",D70="sestao"),85,IF(AND(C70="sestao",D70="orio"),parametros!$C$2,parametros!$C$3))</f>
        <v>73</v>
      </c>
      <c r="K70" s="8">
        <f t="shared" si="5"/>
        <v>2.17</v>
      </c>
      <c r="L70" s="8">
        <f>IF(OR(C70="orio",D70="orio"),parametros!$C$6,parametros!$C$7)</f>
        <v>5.97</v>
      </c>
      <c r="M70" s="28">
        <f t="shared" si="6"/>
        <v>5.97</v>
      </c>
      <c r="N70" s="10">
        <f t="shared" si="7"/>
        <v>158</v>
      </c>
      <c r="O70" s="40">
        <f t="shared" si="8"/>
        <v>0.21000000000000796</v>
      </c>
      <c r="P70" s="30">
        <f t="shared" si="9"/>
        <v>43656</v>
      </c>
    </row>
    <row r="71" spans="1:16">
      <c r="A71" s="4" t="s">
        <v>3</v>
      </c>
      <c r="B71" s="5" t="s">
        <v>602</v>
      </c>
      <c r="C71" s="5" t="s">
        <v>614</v>
      </c>
      <c r="D71" s="5" t="s">
        <v>613</v>
      </c>
      <c r="E71" s="5" t="s">
        <v>619</v>
      </c>
      <c r="F71" s="6">
        <v>26060</v>
      </c>
      <c r="G71" s="7">
        <v>155.58000000000001</v>
      </c>
      <c r="H71" s="8">
        <v>10</v>
      </c>
      <c r="I71" s="8">
        <v>7</v>
      </c>
      <c r="J71" s="8">
        <f>IF(AND(C71="orio",D71="sestao"),85,IF(AND(C71="sestao",D71="orio"),parametros!$C$2,parametros!$C$3))</f>
        <v>73</v>
      </c>
      <c r="K71" s="8">
        <f t="shared" si="5"/>
        <v>2.13</v>
      </c>
      <c r="L71" s="8">
        <f>IF(OR(C71="orio",D71="orio"),parametros!$C$6,parametros!$C$7)</f>
        <v>5.97</v>
      </c>
      <c r="M71" s="28">
        <f t="shared" si="6"/>
        <v>5.97</v>
      </c>
      <c r="N71" s="10">
        <f t="shared" si="7"/>
        <v>156</v>
      </c>
      <c r="O71" s="40">
        <f t="shared" si="8"/>
        <v>-0.41999999999998749</v>
      </c>
      <c r="P71" s="30">
        <f t="shared" si="9"/>
        <v>43656</v>
      </c>
    </row>
    <row r="72" spans="1:16">
      <c r="A72" s="4" t="s">
        <v>71</v>
      </c>
      <c r="B72" s="5" t="s">
        <v>602</v>
      </c>
      <c r="C72" s="5" t="s">
        <v>614</v>
      </c>
      <c r="D72" s="5" t="s">
        <v>613</v>
      </c>
      <c r="E72" s="5" t="s">
        <v>619</v>
      </c>
      <c r="F72" s="6">
        <v>24680</v>
      </c>
      <c r="G72" s="7">
        <v>147.34</v>
      </c>
      <c r="H72" s="8">
        <v>10</v>
      </c>
      <c r="I72" s="8">
        <v>7</v>
      </c>
      <c r="J72" s="8">
        <f>IF(AND(C72="orio",D72="sestao"),85,IF(AND(C72="sestao",D72="orio"),parametros!$C$2,parametros!$C$3))</f>
        <v>73</v>
      </c>
      <c r="K72" s="8">
        <f t="shared" si="5"/>
        <v>2.02</v>
      </c>
      <c r="L72" s="8">
        <f>IF(OR(C72="orio",D72="orio"),parametros!$C$6,parametros!$C$7)</f>
        <v>5.97</v>
      </c>
      <c r="M72" s="28">
        <f t="shared" si="6"/>
        <v>5.97</v>
      </c>
      <c r="N72" s="10">
        <f t="shared" si="7"/>
        <v>147</v>
      </c>
      <c r="O72" s="40">
        <f t="shared" si="8"/>
        <v>0.34000000000000341</v>
      </c>
      <c r="P72" s="30">
        <f t="shared" si="9"/>
        <v>43656</v>
      </c>
    </row>
    <row r="73" spans="1:16">
      <c r="A73" s="4" t="s">
        <v>72</v>
      </c>
      <c r="B73" s="5" t="s">
        <v>602</v>
      </c>
      <c r="C73" s="5" t="s">
        <v>614</v>
      </c>
      <c r="D73" s="5" t="s">
        <v>613</v>
      </c>
      <c r="E73" s="5" t="s">
        <v>619</v>
      </c>
      <c r="F73" s="6">
        <v>24460</v>
      </c>
      <c r="G73" s="7">
        <v>146.03</v>
      </c>
      <c r="H73" s="8">
        <v>10</v>
      </c>
      <c r="I73" s="8">
        <v>7</v>
      </c>
      <c r="J73" s="8">
        <f>IF(AND(C73="orio",D73="sestao"),85,IF(AND(C73="sestao",D73="orio"),parametros!$C$2,parametros!$C$3))</f>
        <v>73</v>
      </c>
      <c r="K73" s="8">
        <f t="shared" si="5"/>
        <v>2</v>
      </c>
      <c r="L73" s="8">
        <f>IF(OR(C73="orio",D73="orio"),parametros!$C$6,parametros!$C$7)</f>
        <v>5.97</v>
      </c>
      <c r="M73" s="28">
        <f t="shared" si="6"/>
        <v>5.97</v>
      </c>
      <c r="N73" s="10">
        <f t="shared" si="7"/>
        <v>146</v>
      </c>
      <c r="O73" s="40">
        <f t="shared" si="8"/>
        <v>3.0000000000001137E-2</v>
      </c>
      <c r="P73" s="30">
        <f t="shared" si="9"/>
        <v>43656</v>
      </c>
    </row>
    <row r="74" spans="1:16">
      <c r="A74" s="4" t="s">
        <v>80</v>
      </c>
      <c r="B74" s="5" t="s">
        <v>597</v>
      </c>
      <c r="C74" s="5" t="s">
        <v>633</v>
      </c>
      <c r="D74" s="5" t="s">
        <v>613</v>
      </c>
      <c r="E74" s="5" t="s">
        <v>618</v>
      </c>
      <c r="F74" s="6">
        <v>26920</v>
      </c>
      <c r="G74" s="7">
        <v>235.55</v>
      </c>
      <c r="H74" s="8">
        <v>11</v>
      </c>
      <c r="I74" s="8">
        <v>7</v>
      </c>
      <c r="J74" s="8">
        <f>IF(AND(C74="orio",D74="sestao"),85,IF(AND(C74="sestao",D74="orio"),parametros!$C$2,parametros!$C$3))</f>
        <v>85</v>
      </c>
      <c r="K74" s="8">
        <f t="shared" si="5"/>
        <v>2.77</v>
      </c>
      <c r="L74" s="8">
        <f>IF(OR(C74="orio",D74="orio"),parametros!$C$6,parametros!$C$7)</f>
        <v>9.1</v>
      </c>
      <c r="M74" s="28">
        <f t="shared" si="6"/>
        <v>8.75</v>
      </c>
      <c r="N74" s="10">
        <f t="shared" si="7"/>
        <v>245</v>
      </c>
      <c r="O74" s="40">
        <f t="shared" si="8"/>
        <v>-9.4499999999999886</v>
      </c>
      <c r="P74" s="30">
        <f t="shared" si="9"/>
        <v>43657</v>
      </c>
    </row>
    <row r="75" spans="1:16">
      <c r="A75" s="4" t="s">
        <v>79</v>
      </c>
      <c r="B75" s="5" t="s">
        <v>597</v>
      </c>
      <c r="C75" s="5" t="s">
        <v>633</v>
      </c>
      <c r="D75" s="5" t="s">
        <v>613</v>
      </c>
      <c r="E75" s="5" t="s">
        <v>618</v>
      </c>
      <c r="F75" s="6">
        <v>24107</v>
      </c>
      <c r="G75" s="7">
        <v>210.94</v>
      </c>
      <c r="H75" s="8">
        <v>11</v>
      </c>
      <c r="I75" s="8">
        <v>7</v>
      </c>
      <c r="J75" s="8">
        <f>IF(AND(C75="orio",D75="sestao"),85,IF(AND(C75="sestao",D75="orio"),parametros!$C$2,parametros!$C$3))</f>
        <v>85</v>
      </c>
      <c r="K75" s="8">
        <f t="shared" si="5"/>
        <v>2.48</v>
      </c>
      <c r="L75" s="8">
        <f>IF(OR(C75="orio",D75="orio"),parametros!$C$6,parametros!$C$7)</f>
        <v>9.1</v>
      </c>
      <c r="M75" s="28">
        <f t="shared" si="6"/>
        <v>8.75</v>
      </c>
      <c r="N75" s="10">
        <f t="shared" si="7"/>
        <v>219</v>
      </c>
      <c r="O75" s="40">
        <f t="shared" si="8"/>
        <v>-8.0600000000000023</v>
      </c>
      <c r="P75" s="30">
        <f t="shared" si="9"/>
        <v>43657</v>
      </c>
    </row>
    <row r="76" spans="1:16">
      <c r="A76" s="4" t="s">
        <v>78</v>
      </c>
      <c r="B76" s="5" t="s">
        <v>597</v>
      </c>
      <c r="C76" s="5" t="s">
        <v>633</v>
      </c>
      <c r="D76" s="5" t="s">
        <v>613</v>
      </c>
      <c r="E76" s="5" t="s">
        <v>618</v>
      </c>
      <c r="F76" s="6">
        <v>4633</v>
      </c>
      <c r="G76" s="7">
        <v>40.54</v>
      </c>
      <c r="H76" s="8">
        <v>11</v>
      </c>
      <c r="I76" s="8">
        <v>7</v>
      </c>
      <c r="J76" s="8">
        <f>IF(AND(C76="orio",D76="sestao"),85,IF(AND(C76="sestao",D76="orio"),parametros!$C$2,parametros!$C$3))</f>
        <v>85</v>
      </c>
      <c r="K76" s="8">
        <f t="shared" si="5"/>
        <v>0.48</v>
      </c>
      <c r="L76" s="8">
        <f>IF(OR(C76="orio",D76="orio"),parametros!$C$6,parametros!$C$7)</f>
        <v>9.1</v>
      </c>
      <c r="M76" s="28">
        <f t="shared" si="6"/>
        <v>8.75</v>
      </c>
      <c r="N76" s="10">
        <f t="shared" si="7"/>
        <v>42</v>
      </c>
      <c r="O76" s="40">
        <f t="shared" si="8"/>
        <v>-1.4600000000000009</v>
      </c>
      <c r="P76" s="30">
        <f t="shared" si="9"/>
        <v>43657</v>
      </c>
    </row>
    <row r="77" spans="1:16">
      <c r="A77" s="4" t="s">
        <v>81</v>
      </c>
      <c r="B77" s="5" t="s">
        <v>602</v>
      </c>
      <c r="C77" s="5" t="s">
        <v>613</v>
      </c>
      <c r="D77" s="5" t="s">
        <v>614</v>
      </c>
      <c r="E77" s="5" t="s">
        <v>619</v>
      </c>
      <c r="F77" s="6">
        <v>23340</v>
      </c>
      <c r="G77" s="7">
        <v>114.72</v>
      </c>
      <c r="H77" s="8">
        <v>11</v>
      </c>
      <c r="I77" s="8">
        <v>7</v>
      </c>
      <c r="J77" s="8">
        <f>IF(AND(C77="orio",D77="sestao"),85,IF(AND(C77="sestao",D77="orio"),parametros!$C$2,parametros!$C$3))</f>
        <v>73</v>
      </c>
      <c r="K77" s="8">
        <f t="shared" si="5"/>
        <v>1.57</v>
      </c>
      <c r="L77" s="8">
        <f>IF(OR(C77="orio",D77="orio"),parametros!$C$6,parametros!$C$7)</f>
        <v>5.97</v>
      </c>
      <c r="M77" s="28">
        <f t="shared" si="6"/>
        <v>4.92</v>
      </c>
      <c r="N77" s="10">
        <f t="shared" si="7"/>
        <v>139</v>
      </c>
      <c r="O77" s="40">
        <f t="shared" si="8"/>
        <v>-24.28</v>
      </c>
      <c r="P77" s="30">
        <f t="shared" si="9"/>
        <v>43657</v>
      </c>
    </row>
    <row r="78" spans="1:16">
      <c r="A78" s="4" t="s">
        <v>75</v>
      </c>
      <c r="B78" s="5" t="s">
        <v>602</v>
      </c>
      <c r="C78" s="5" t="s">
        <v>614</v>
      </c>
      <c r="D78" s="5" t="s">
        <v>613</v>
      </c>
      <c r="E78" s="5" t="s">
        <v>619</v>
      </c>
      <c r="F78" s="6">
        <v>27180</v>
      </c>
      <c r="G78" s="7">
        <v>162.26</v>
      </c>
      <c r="H78" s="8">
        <v>11</v>
      </c>
      <c r="I78" s="8">
        <v>7</v>
      </c>
      <c r="J78" s="8">
        <f>IF(AND(C78="orio",D78="sestao"),85,IF(AND(C78="sestao",D78="orio"),parametros!$C$2,parametros!$C$3))</f>
        <v>73</v>
      </c>
      <c r="K78" s="8">
        <f t="shared" si="5"/>
        <v>2.2200000000000002</v>
      </c>
      <c r="L78" s="8">
        <f>IF(OR(C78="orio",D78="orio"),parametros!$C$6,parametros!$C$7)</f>
        <v>5.97</v>
      </c>
      <c r="M78" s="28">
        <f t="shared" si="6"/>
        <v>5.97</v>
      </c>
      <c r="N78" s="10">
        <f t="shared" si="7"/>
        <v>162</v>
      </c>
      <c r="O78" s="40">
        <f t="shared" si="8"/>
        <v>0.25999999999999091</v>
      </c>
      <c r="P78" s="30">
        <f t="shared" si="9"/>
        <v>43657</v>
      </c>
    </row>
    <row r="79" spans="1:16">
      <c r="A79" s="4" t="s">
        <v>76</v>
      </c>
      <c r="B79" s="5" t="s">
        <v>602</v>
      </c>
      <c r="C79" s="5" t="s">
        <v>614</v>
      </c>
      <c r="D79" s="5" t="s">
        <v>613</v>
      </c>
      <c r="E79" s="5" t="s">
        <v>619</v>
      </c>
      <c r="F79" s="6">
        <v>27120</v>
      </c>
      <c r="G79" s="7">
        <v>161.91</v>
      </c>
      <c r="H79" s="8">
        <v>11</v>
      </c>
      <c r="I79" s="8">
        <v>7</v>
      </c>
      <c r="J79" s="8">
        <f>IF(AND(C79="orio",D79="sestao"),85,IF(AND(C79="sestao",D79="orio"),parametros!$C$2,parametros!$C$3))</f>
        <v>73</v>
      </c>
      <c r="K79" s="8">
        <f t="shared" si="5"/>
        <v>2.2200000000000002</v>
      </c>
      <c r="L79" s="8">
        <f>IF(OR(C79="orio",D79="orio"),parametros!$C$6,parametros!$C$7)</f>
        <v>5.97</v>
      </c>
      <c r="M79" s="28">
        <f t="shared" si="6"/>
        <v>5.97</v>
      </c>
      <c r="N79" s="10">
        <f t="shared" si="7"/>
        <v>162</v>
      </c>
      <c r="O79" s="40">
        <f t="shared" si="8"/>
        <v>-9.0000000000003411E-2</v>
      </c>
      <c r="P79" s="30">
        <f t="shared" si="9"/>
        <v>43657</v>
      </c>
    </row>
    <row r="80" spans="1:16">
      <c r="A80" s="4" t="s">
        <v>77</v>
      </c>
      <c r="B80" s="5" t="s">
        <v>602</v>
      </c>
      <c r="C80" s="5" t="s">
        <v>614</v>
      </c>
      <c r="D80" s="5" t="s">
        <v>613</v>
      </c>
      <c r="E80" s="5" t="s">
        <v>619</v>
      </c>
      <c r="F80" s="6">
        <v>25420</v>
      </c>
      <c r="G80" s="7">
        <v>151.76</v>
      </c>
      <c r="H80" s="8">
        <v>11</v>
      </c>
      <c r="I80" s="8">
        <v>7</v>
      </c>
      <c r="J80" s="8">
        <f>IF(AND(C80="orio",D80="sestao"),85,IF(AND(C80="sestao",D80="orio"),parametros!$C$2,parametros!$C$3))</f>
        <v>73</v>
      </c>
      <c r="K80" s="8">
        <f t="shared" si="5"/>
        <v>2.08</v>
      </c>
      <c r="L80" s="8">
        <f>IF(OR(C80="orio",D80="orio"),parametros!$C$6,parametros!$C$7)</f>
        <v>5.97</v>
      </c>
      <c r="M80" s="28">
        <f t="shared" si="6"/>
        <v>5.97</v>
      </c>
      <c r="N80" s="10">
        <f t="shared" si="7"/>
        <v>152</v>
      </c>
      <c r="O80" s="40">
        <f t="shared" si="8"/>
        <v>-0.24000000000000909</v>
      </c>
      <c r="P80" s="30">
        <f t="shared" si="9"/>
        <v>43657</v>
      </c>
    </row>
    <row r="81" spans="1:16">
      <c r="A81" s="4" t="s">
        <v>86</v>
      </c>
      <c r="B81" s="5" t="s">
        <v>597</v>
      </c>
      <c r="C81" s="5" t="s">
        <v>633</v>
      </c>
      <c r="D81" s="5" t="s">
        <v>613</v>
      </c>
      <c r="E81" s="5" t="s">
        <v>618</v>
      </c>
      <c r="F81" s="6">
        <v>26100</v>
      </c>
      <c r="G81" s="7">
        <v>228.38</v>
      </c>
      <c r="H81" s="8">
        <v>12</v>
      </c>
      <c r="I81" s="8">
        <v>7</v>
      </c>
      <c r="J81" s="8">
        <f>IF(AND(C81="orio",D81="sestao"),85,IF(AND(C81="sestao",D81="orio"),parametros!$C$2,parametros!$C$3))</f>
        <v>85</v>
      </c>
      <c r="K81" s="8">
        <f t="shared" si="5"/>
        <v>2.69</v>
      </c>
      <c r="L81" s="8">
        <f>IF(OR(C81="orio",D81="orio"),parametros!$C$6,parametros!$C$7)</f>
        <v>9.1</v>
      </c>
      <c r="M81" s="28">
        <f t="shared" si="6"/>
        <v>8.75</v>
      </c>
      <c r="N81" s="10">
        <f t="shared" si="7"/>
        <v>238</v>
      </c>
      <c r="O81" s="40">
        <f t="shared" si="8"/>
        <v>-9.6200000000000045</v>
      </c>
      <c r="P81" s="30">
        <f t="shared" si="9"/>
        <v>43658</v>
      </c>
    </row>
    <row r="82" spans="1:16">
      <c r="A82" s="4" t="s">
        <v>87</v>
      </c>
      <c r="B82" s="5" t="s">
        <v>604</v>
      </c>
      <c r="C82" s="5" t="s">
        <v>633</v>
      </c>
      <c r="D82" s="5" t="s">
        <v>613</v>
      </c>
      <c r="E82" s="5" t="s">
        <v>618</v>
      </c>
      <c r="F82" s="6">
        <v>25440</v>
      </c>
      <c r="G82" s="7">
        <v>231.5</v>
      </c>
      <c r="H82" s="8">
        <v>12</v>
      </c>
      <c r="I82" s="8">
        <v>7</v>
      </c>
      <c r="J82" s="8">
        <f>IF(AND(C82="orio",D82="sestao"),85,IF(AND(C82="sestao",D82="orio"),parametros!$C$2,parametros!$C$3))</f>
        <v>85</v>
      </c>
      <c r="K82" s="8">
        <f t="shared" si="5"/>
        <v>2.72</v>
      </c>
      <c r="L82" s="8">
        <f>IF(OR(C82="orio",D82="orio"),parametros!$C$6,parametros!$C$7)</f>
        <v>9.1</v>
      </c>
      <c r="M82" s="28">
        <f t="shared" si="6"/>
        <v>9.1</v>
      </c>
      <c r="N82" s="10">
        <f t="shared" si="7"/>
        <v>232</v>
      </c>
      <c r="O82" s="40">
        <f t="shared" si="8"/>
        <v>-0.5</v>
      </c>
      <c r="P82" s="30">
        <f t="shared" si="9"/>
        <v>43658</v>
      </c>
    </row>
    <row r="83" spans="1:16">
      <c r="A83" s="4" t="s">
        <v>83</v>
      </c>
      <c r="B83" s="5" t="s">
        <v>604</v>
      </c>
      <c r="C83" s="5" t="s">
        <v>633</v>
      </c>
      <c r="D83" s="5" t="s">
        <v>613</v>
      </c>
      <c r="E83" s="5" t="s">
        <v>618</v>
      </c>
      <c r="F83" s="6">
        <v>20917</v>
      </c>
      <c r="G83" s="7">
        <v>190.34</v>
      </c>
      <c r="H83" s="8">
        <v>12</v>
      </c>
      <c r="I83" s="8">
        <v>7</v>
      </c>
      <c r="J83" s="8">
        <f>IF(AND(C83="orio",D83="sestao"),85,IF(AND(C83="sestao",D83="orio"),parametros!$C$2,parametros!$C$3))</f>
        <v>85</v>
      </c>
      <c r="K83" s="8">
        <f t="shared" si="5"/>
        <v>2.2400000000000002</v>
      </c>
      <c r="L83" s="8">
        <f>IF(OR(C83="orio",D83="orio"),parametros!$C$6,parametros!$C$7)</f>
        <v>9.1</v>
      </c>
      <c r="M83" s="28">
        <f t="shared" si="6"/>
        <v>9.1</v>
      </c>
      <c r="N83" s="10">
        <f t="shared" si="7"/>
        <v>190</v>
      </c>
      <c r="O83" s="40">
        <f t="shared" si="8"/>
        <v>0.34000000000000341</v>
      </c>
      <c r="P83" s="30">
        <f t="shared" si="9"/>
        <v>43658</v>
      </c>
    </row>
    <row r="84" spans="1:16">
      <c r="A84" s="4" t="s">
        <v>90</v>
      </c>
      <c r="B84" s="5" t="s">
        <v>598</v>
      </c>
      <c r="C84" s="5" t="s">
        <v>633</v>
      </c>
      <c r="D84" s="5" t="s">
        <v>613</v>
      </c>
      <c r="E84" s="5" t="s">
        <v>618</v>
      </c>
      <c r="F84" s="6">
        <v>20916</v>
      </c>
      <c r="G84" s="7">
        <v>190.34</v>
      </c>
      <c r="H84" s="8">
        <v>12</v>
      </c>
      <c r="I84" s="8">
        <v>7</v>
      </c>
      <c r="J84" s="8">
        <f>IF(AND(C84="orio",D84="sestao"),85,IF(AND(C84="sestao",D84="orio"),parametros!$C$2,parametros!$C$3))</f>
        <v>85</v>
      </c>
      <c r="K84" s="8">
        <f t="shared" si="5"/>
        <v>2.2400000000000002</v>
      </c>
      <c r="L84" s="8">
        <f>IF(OR(C84="orio",D84="orio"),parametros!$C$6,parametros!$C$7)</f>
        <v>9.1</v>
      </c>
      <c r="M84" s="28">
        <f t="shared" si="6"/>
        <v>9.1</v>
      </c>
      <c r="N84" s="10">
        <f t="shared" si="7"/>
        <v>190</v>
      </c>
      <c r="O84" s="40">
        <f t="shared" si="8"/>
        <v>0.34000000000000341</v>
      </c>
      <c r="P84" s="30">
        <f t="shared" si="9"/>
        <v>43658</v>
      </c>
    </row>
    <row r="85" spans="1:16">
      <c r="A85" s="4" t="s">
        <v>89</v>
      </c>
      <c r="B85" s="5" t="s">
        <v>598</v>
      </c>
      <c r="C85" s="5" t="s">
        <v>633</v>
      </c>
      <c r="D85" s="5" t="s">
        <v>613</v>
      </c>
      <c r="E85" s="5" t="s">
        <v>619</v>
      </c>
      <c r="F85" s="6">
        <v>4224</v>
      </c>
      <c r="G85" s="7">
        <v>38.44</v>
      </c>
      <c r="H85" s="8">
        <v>12</v>
      </c>
      <c r="I85" s="8">
        <v>7</v>
      </c>
      <c r="J85" s="8">
        <f>IF(AND(C85="orio",D85="sestao"),85,IF(AND(C85="sestao",D85="orio"),parametros!$C$2,parametros!$C$3))</f>
        <v>85</v>
      </c>
      <c r="K85" s="8">
        <f t="shared" si="5"/>
        <v>0.45</v>
      </c>
      <c r="L85" s="8">
        <f>IF(OR(C85="orio",D85="orio"),parametros!$C$6,parametros!$C$7)</f>
        <v>9.1</v>
      </c>
      <c r="M85" s="28">
        <f t="shared" si="6"/>
        <v>9.1</v>
      </c>
      <c r="N85" s="10">
        <f t="shared" si="7"/>
        <v>38</v>
      </c>
      <c r="O85" s="40">
        <f t="shared" si="8"/>
        <v>0.43999999999999773</v>
      </c>
      <c r="P85" s="30">
        <f t="shared" si="9"/>
        <v>43658</v>
      </c>
    </row>
    <row r="86" spans="1:16">
      <c r="A86" s="4" t="s">
        <v>84</v>
      </c>
      <c r="B86" s="5" t="s">
        <v>604</v>
      </c>
      <c r="C86" s="5" t="s">
        <v>633</v>
      </c>
      <c r="D86" s="5" t="s">
        <v>613</v>
      </c>
      <c r="E86" s="5" t="s">
        <v>618</v>
      </c>
      <c r="F86" s="6">
        <v>3583</v>
      </c>
      <c r="G86" s="7">
        <v>32.61</v>
      </c>
      <c r="H86" s="8">
        <v>12</v>
      </c>
      <c r="I86" s="8">
        <v>7</v>
      </c>
      <c r="J86" s="8">
        <f>IF(AND(C86="orio",D86="sestao"),85,IF(AND(C86="sestao",D86="orio"),parametros!$C$2,parametros!$C$3))</f>
        <v>85</v>
      </c>
      <c r="K86" s="8">
        <f t="shared" si="5"/>
        <v>0.38</v>
      </c>
      <c r="L86" s="8">
        <f>IF(OR(C86="orio",D86="orio"),parametros!$C$6,parametros!$C$7)</f>
        <v>9.1</v>
      </c>
      <c r="M86" s="28">
        <f t="shared" si="6"/>
        <v>9.1</v>
      </c>
      <c r="N86" s="10">
        <f t="shared" si="7"/>
        <v>33</v>
      </c>
      <c r="O86" s="40">
        <f t="shared" si="8"/>
        <v>-0.39000000000000057</v>
      </c>
      <c r="P86" s="30">
        <f t="shared" si="9"/>
        <v>43658</v>
      </c>
    </row>
    <row r="87" spans="1:16">
      <c r="A87" s="4" t="s">
        <v>85</v>
      </c>
      <c r="B87" s="5" t="s">
        <v>606</v>
      </c>
      <c r="C87" s="5" t="s">
        <v>613</v>
      </c>
      <c r="D87" s="5" t="s">
        <v>614</v>
      </c>
      <c r="E87" s="5" t="s">
        <v>619</v>
      </c>
      <c r="F87" s="6">
        <v>22520</v>
      </c>
      <c r="G87" s="7">
        <v>143.28</v>
      </c>
      <c r="H87" s="8">
        <v>12</v>
      </c>
      <c r="I87" s="8">
        <v>7</v>
      </c>
      <c r="J87" s="8">
        <f>IF(AND(C87="orio",D87="sestao"),85,IF(AND(C87="sestao",D87="orio"),parametros!$C$2,parametros!$C$3))</f>
        <v>73</v>
      </c>
      <c r="K87" s="8">
        <f t="shared" si="5"/>
        <v>1.96</v>
      </c>
      <c r="L87" s="8">
        <f>IF(OR(C87="orio",D87="orio"),parametros!$C$6,parametros!$C$7)</f>
        <v>5.97</v>
      </c>
      <c r="M87" s="28">
        <f t="shared" si="6"/>
        <v>6.36</v>
      </c>
      <c r="N87" s="10">
        <f t="shared" si="7"/>
        <v>134</v>
      </c>
      <c r="O87" s="40">
        <f t="shared" si="8"/>
        <v>9.2800000000000011</v>
      </c>
      <c r="P87" s="30">
        <f t="shared" si="9"/>
        <v>43658</v>
      </c>
    </row>
    <row r="88" spans="1:16">
      <c r="A88" s="4" t="s">
        <v>88</v>
      </c>
      <c r="B88" s="5" t="s">
        <v>604</v>
      </c>
      <c r="C88" s="5" t="s">
        <v>613</v>
      </c>
      <c r="D88" s="5" t="s">
        <v>614</v>
      </c>
      <c r="E88" s="5" t="s">
        <v>619</v>
      </c>
      <c r="F88" s="6">
        <v>22120</v>
      </c>
      <c r="G88" s="7">
        <v>143.28</v>
      </c>
      <c r="H88" s="8">
        <v>12</v>
      </c>
      <c r="I88" s="8">
        <v>7</v>
      </c>
      <c r="J88" s="8">
        <f>IF(AND(C88="orio",D88="sestao"),85,IF(AND(C88="sestao",D88="orio"),parametros!$C$2,parametros!$C$3))</f>
        <v>73</v>
      </c>
      <c r="K88" s="8">
        <f t="shared" si="5"/>
        <v>1.96</v>
      </c>
      <c r="L88" s="8">
        <f>IF(OR(C88="orio",D88="orio"),parametros!$C$6,parametros!$C$7)</f>
        <v>5.97</v>
      </c>
      <c r="M88" s="28">
        <f t="shared" si="6"/>
        <v>6.48</v>
      </c>
      <c r="N88" s="10">
        <f t="shared" si="7"/>
        <v>132</v>
      </c>
      <c r="O88" s="40">
        <f t="shared" si="8"/>
        <v>11.280000000000001</v>
      </c>
      <c r="P88" s="30">
        <f t="shared" si="9"/>
        <v>43658</v>
      </c>
    </row>
    <row r="89" spans="1:16">
      <c r="A89" s="4" t="s">
        <v>94</v>
      </c>
      <c r="B89" s="5" t="s">
        <v>597</v>
      </c>
      <c r="C89" s="5" t="s">
        <v>633</v>
      </c>
      <c r="D89" s="5" t="s">
        <v>613</v>
      </c>
      <c r="E89" s="5" t="s">
        <v>618</v>
      </c>
      <c r="F89" s="6">
        <v>26920</v>
      </c>
      <c r="G89" s="7">
        <v>235.55</v>
      </c>
      <c r="H89" s="8">
        <v>13</v>
      </c>
      <c r="I89" s="8">
        <v>7</v>
      </c>
      <c r="J89" s="8">
        <f>IF(AND(C89="orio",D89="sestao"),85,IF(AND(C89="sestao",D89="orio"),parametros!$C$2,parametros!$C$3))</f>
        <v>85</v>
      </c>
      <c r="K89" s="8">
        <f t="shared" si="5"/>
        <v>2.77</v>
      </c>
      <c r="L89" s="8">
        <f>IF(OR(C89="orio",D89="orio"),parametros!$C$6,parametros!$C$7)</f>
        <v>9.1</v>
      </c>
      <c r="M89" s="28">
        <f t="shared" si="6"/>
        <v>8.75</v>
      </c>
      <c r="N89" s="10">
        <f t="shared" si="7"/>
        <v>245</v>
      </c>
      <c r="O89" s="40">
        <f t="shared" si="8"/>
        <v>-9.4499999999999886</v>
      </c>
      <c r="P89" s="30">
        <f t="shared" si="9"/>
        <v>43659</v>
      </c>
    </row>
    <row r="90" spans="1:16">
      <c r="A90" s="4" t="s">
        <v>82</v>
      </c>
      <c r="B90" s="5" t="s">
        <v>603</v>
      </c>
      <c r="C90" s="5" t="s">
        <v>633</v>
      </c>
      <c r="D90" s="5" t="s">
        <v>613</v>
      </c>
      <c r="E90" s="5" t="s">
        <v>619</v>
      </c>
      <c r="F90" s="6">
        <v>26740</v>
      </c>
      <c r="G90" s="7">
        <v>243.33</v>
      </c>
      <c r="H90" s="8">
        <v>13</v>
      </c>
      <c r="I90" s="8">
        <v>7</v>
      </c>
      <c r="J90" s="8">
        <f>IF(AND(C90="orio",D90="sestao"),85,IF(AND(C90="sestao",D90="orio"),parametros!$C$2,parametros!$C$3))</f>
        <v>85</v>
      </c>
      <c r="K90" s="8">
        <f t="shared" si="5"/>
        <v>2.86</v>
      </c>
      <c r="L90" s="8">
        <f>IF(OR(C90="orio",D90="orio"),parametros!$C$6,parametros!$C$7)</f>
        <v>9.1</v>
      </c>
      <c r="M90" s="28">
        <f t="shared" si="6"/>
        <v>9.1</v>
      </c>
      <c r="N90" s="10">
        <f t="shared" si="7"/>
        <v>243</v>
      </c>
      <c r="O90" s="40">
        <f t="shared" si="8"/>
        <v>0.33000000000001251</v>
      </c>
      <c r="P90" s="30">
        <f t="shared" si="9"/>
        <v>43659</v>
      </c>
    </row>
    <row r="91" spans="1:16">
      <c r="A91" s="4" t="s">
        <v>92</v>
      </c>
      <c r="B91" s="5" t="s">
        <v>597</v>
      </c>
      <c r="C91" s="5" t="s">
        <v>633</v>
      </c>
      <c r="D91" s="5" t="s">
        <v>613</v>
      </c>
      <c r="E91" s="5" t="s">
        <v>618</v>
      </c>
      <c r="F91" s="6">
        <v>26700</v>
      </c>
      <c r="G91" s="7">
        <v>233.63</v>
      </c>
      <c r="H91" s="8">
        <v>13</v>
      </c>
      <c r="I91" s="8">
        <v>7</v>
      </c>
      <c r="J91" s="8">
        <f>IF(AND(C91="orio",D91="sestao"),85,IF(AND(C91="sestao",D91="orio"),parametros!$C$2,parametros!$C$3))</f>
        <v>85</v>
      </c>
      <c r="K91" s="8">
        <f t="shared" si="5"/>
        <v>2.75</v>
      </c>
      <c r="L91" s="8">
        <f>IF(OR(C91="orio",D91="orio"),parametros!$C$6,parametros!$C$7)</f>
        <v>9.1</v>
      </c>
      <c r="M91" s="28">
        <f t="shared" si="6"/>
        <v>8.75</v>
      </c>
      <c r="N91" s="10">
        <f t="shared" si="7"/>
        <v>243</v>
      </c>
      <c r="O91" s="40">
        <f t="shared" si="8"/>
        <v>-9.3700000000000045</v>
      </c>
      <c r="P91" s="30">
        <f t="shared" si="9"/>
        <v>43659</v>
      </c>
    </row>
    <row r="92" spans="1:16">
      <c r="A92" s="4" t="s">
        <v>93</v>
      </c>
      <c r="B92" s="5" t="s">
        <v>599</v>
      </c>
      <c r="C92" s="5" t="s">
        <v>633</v>
      </c>
      <c r="D92" s="5" t="s">
        <v>613</v>
      </c>
      <c r="E92" s="5" t="s">
        <v>619</v>
      </c>
      <c r="F92" s="6">
        <v>24960</v>
      </c>
      <c r="G92" s="7">
        <v>227.14</v>
      </c>
      <c r="H92" s="8">
        <v>13</v>
      </c>
      <c r="I92" s="8">
        <v>7</v>
      </c>
      <c r="J92" s="8">
        <f>IF(AND(C92="orio",D92="sestao"),85,IF(AND(C92="sestao",D92="orio"),parametros!$C$2,parametros!$C$3))</f>
        <v>85</v>
      </c>
      <c r="K92" s="8">
        <f t="shared" si="5"/>
        <v>2.67</v>
      </c>
      <c r="L92" s="8">
        <f>IF(OR(C92="orio",D92="orio"),parametros!$C$6,parametros!$C$7)</f>
        <v>9.1</v>
      </c>
      <c r="M92" s="28">
        <f t="shared" si="6"/>
        <v>9.1</v>
      </c>
      <c r="N92" s="10">
        <f t="shared" si="7"/>
        <v>227</v>
      </c>
      <c r="O92" s="40">
        <f t="shared" si="8"/>
        <v>0.13999999999998636</v>
      </c>
      <c r="P92" s="30">
        <f t="shared" si="9"/>
        <v>43659</v>
      </c>
    </row>
    <row r="93" spans="1:16">
      <c r="A93" s="4" t="s">
        <v>91</v>
      </c>
      <c r="B93" s="5" t="s">
        <v>599</v>
      </c>
      <c r="C93" s="5" t="s">
        <v>633</v>
      </c>
      <c r="D93" s="5" t="s">
        <v>613</v>
      </c>
      <c r="E93" s="5" t="s">
        <v>619</v>
      </c>
      <c r="F93" s="6">
        <v>24488</v>
      </c>
      <c r="G93" s="7">
        <v>222.84</v>
      </c>
      <c r="H93" s="8">
        <v>13</v>
      </c>
      <c r="I93" s="8">
        <v>7</v>
      </c>
      <c r="J93" s="8">
        <f>IF(AND(C93="orio",D93="sestao"),85,IF(AND(C93="sestao",D93="orio"),parametros!$C$2,parametros!$C$3))</f>
        <v>85</v>
      </c>
      <c r="K93" s="8">
        <f t="shared" si="5"/>
        <v>2.62</v>
      </c>
      <c r="L93" s="8">
        <f>IF(OR(C93="orio",D93="orio"),parametros!$C$6,parametros!$C$7)</f>
        <v>9.1</v>
      </c>
      <c r="M93" s="28">
        <f t="shared" si="6"/>
        <v>9.1</v>
      </c>
      <c r="N93" s="10">
        <f t="shared" si="7"/>
        <v>223</v>
      </c>
      <c r="O93" s="40">
        <f t="shared" si="8"/>
        <v>-0.15999999999999659</v>
      </c>
      <c r="P93" s="30">
        <f t="shared" si="9"/>
        <v>43659</v>
      </c>
    </row>
    <row r="94" spans="1:16">
      <c r="A94" s="4" t="s">
        <v>95</v>
      </c>
      <c r="B94" s="5" t="s">
        <v>598</v>
      </c>
      <c r="C94" s="5" t="s">
        <v>633</v>
      </c>
      <c r="D94" s="5" t="s">
        <v>613</v>
      </c>
      <c r="E94" s="5" t="s">
        <v>619</v>
      </c>
      <c r="F94" s="6">
        <v>24480</v>
      </c>
      <c r="G94" s="7">
        <v>222.77</v>
      </c>
      <c r="H94" s="8">
        <v>13</v>
      </c>
      <c r="I94" s="8">
        <v>7</v>
      </c>
      <c r="J94" s="8">
        <f>IF(AND(C94="orio",D94="sestao"),85,IF(AND(C94="sestao",D94="orio"),parametros!$C$2,parametros!$C$3))</f>
        <v>85</v>
      </c>
      <c r="K94" s="8">
        <f t="shared" si="5"/>
        <v>2.62</v>
      </c>
      <c r="L94" s="8">
        <f>IF(OR(C94="orio",D94="orio"),parametros!$C$6,parametros!$C$7)</f>
        <v>9.1</v>
      </c>
      <c r="M94" s="28">
        <f t="shared" si="6"/>
        <v>9.1</v>
      </c>
      <c r="N94" s="10">
        <f t="shared" si="7"/>
        <v>223</v>
      </c>
      <c r="O94" s="40">
        <f t="shared" si="8"/>
        <v>-0.22999999999998977</v>
      </c>
      <c r="P94" s="30">
        <f t="shared" si="9"/>
        <v>43659</v>
      </c>
    </row>
    <row r="95" spans="1:16">
      <c r="A95" s="4" t="s">
        <v>99</v>
      </c>
      <c r="B95" s="5" t="s">
        <v>598</v>
      </c>
      <c r="C95" s="5" t="s">
        <v>633</v>
      </c>
      <c r="D95" s="5" t="s">
        <v>613</v>
      </c>
      <c r="E95" s="5" t="s">
        <v>618</v>
      </c>
      <c r="F95" s="6">
        <v>24400</v>
      </c>
      <c r="G95" s="7">
        <v>222.04</v>
      </c>
      <c r="H95" s="8">
        <v>13</v>
      </c>
      <c r="I95" s="8">
        <v>7</v>
      </c>
      <c r="J95" s="8">
        <f>IF(AND(C95="orio",D95="sestao"),85,IF(AND(C95="sestao",D95="orio"),parametros!$C$2,parametros!$C$3))</f>
        <v>85</v>
      </c>
      <c r="K95" s="8">
        <f t="shared" si="5"/>
        <v>2.61</v>
      </c>
      <c r="L95" s="8">
        <f>IF(OR(C95="orio",D95="orio"),parametros!$C$6,parametros!$C$7)</f>
        <v>9.1</v>
      </c>
      <c r="M95" s="28">
        <f t="shared" si="6"/>
        <v>9.1</v>
      </c>
      <c r="N95" s="10">
        <f t="shared" si="7"/>
        <v>222</v>
      </c>
      <c r="O95" s="40">
        <f t="shared" si="8"/>
        <v>3.9999999999992042E-2</v>
      </c>
      <c r="P95" s="30">
        <f t="shared" si="9"/>
        <v>43659</v>
      </c>
    </row>
    <row r="96" spans="1:16">
      <c r="A96" s="4" t="s">
        <v>100</v>
      </c>
      <c r="B96" s="5" t="s">
        <v>598</v>
      </c>
      <c r="C96" s="5" t="s">
        <v>633</v>
      </c>
      <c r="D96" s="5" t="s">
        <v>613</v>
      </c>
      <c r="E96" s="5" t="s">
        <v>618</v>
      </c>
      <c r="F96" s="6">
        <v>24080</v>
      </c>
      <c r="G96" s="7">
        <v>219.13</v>
      </c>
      <c r="H96" s="8">
        <v>13</v>
      </c>
      <c r="I96" s="8">
        <v>7</v>
      </c>
      <c r="J96" s="8">
        <f>IF(AND(C96="orio",D96="sestao"),85,IF(AND(C96="sestao",D96="orio"),parametros!$C$2,parametros!$C$3))</f>
        <v>85</v>
      </c>
      <c r="K96" s="8">
        <f t="shared" si="5"/>
        <v>2.58</v>
      </c>
      <c r="L96" s="8">
        <f>IF(OR(C96="orio",D96="orio"),parametros!$C$6,parametros!$C$7)</f>
        <v>9.1</v>
      </c>
      <c r="M96" s="28">
        <f t="shared" si="6"/>
        <v>9.1</v>
      </c>
      <c r="N96" s="10">
        <f t="shared" si="7"/>
        <v>219</v>
      </c>
      <c r="O96" s="40">
        <f t="shared" si="8"/>
        <v>0.12999999999999545</v>
      </c>
      <c r="P96" s="30">
        <f t="shared" si="9"/>
        <v>43659</v>
      </c>
    </row>
    <row r="97" spans="1:16">
      <c r="A97" s="4" t="s">
        <v>97</v>
      </c>
      <c r="B97" s="5" t="s">
        <v>604</v>
      </c>
      <c r="C97" s="5" t="s">
        <v>633</v>
      </c>
      <c r="D97" s="5" t="s">
        <v>613</v>
      </c>
      <c r="E97" s="5" t="s">
        <v>618</v>
      </c>
      <c r="F97" s="6">
        <v>22000</v>
      </c>
      <c r="G97" s="7">
        <v>200.2</v>
      </c>
      <c r="H97" s="8">
        <v>13</v>
      </c>
      <c r="I97" s="8">
        <v>7</v>
      </c>
      <c r="J97" s="8">
        <f>IF(AND(C97="orio",D97="sestao"),85,IF(AND(C97="sestao",D97="orio"),parametros!$C$2,parametros!$C$3))</f>
        <v>85</v>
      </c>
      <c r="K97" s="8">
        <f t="shared" si="5"/>
        <v>2.36</v>
      </c>
      <c r="L97" s="8">
        <f>IF(OR(C97="orio",D97="orio"),parametros!$C$6,parametros!$C$7)</f>
        <v>9.1</v>
      </c>
      <c r="M97" s="28">
        <f t="shared" si="6"/>
        <v>9.1</v>
      </c>
      <c r="N97" s="10">
        <f t="shared" si="7"/>
        <v>200</v>
      </c>
      <c r="O97" s="40">
        <f t="shared" si="8"/>
        <v>0.19999999999998863</v>
      </c>
      <c r="P97" s="30">
        <f t="shared" si="9"/>
        <v>43659</v>
      </c>
    </row>
    <row r="98" spans="1:16">
      <c r="A98" s="4" t="s">
        <v>96</v>
      </c>
      <c r="B98" s="5" t="s">
        <v>604</v>
      </c>
      <c r="C98" s="5" t="s">
        <v>613</v>
      </c>
      <c r="D98" s="5" t="s">
        <v>614</v>
      </c>
      <c r="E98" s="5" t="s">
        <v>619</v>
      </c>
      <c r="F98" s="6">
        <v>18560</v>
      </c>
      <c r="G98" s="7">
        <v>143.28</v>
      </c>
      <c r="H98" s="8">
        <v>13</v>
      </c>
      <c r="I98" s="8">
        <v>7</v>
      </c>
      <c r="J98" s="8">
        <f>IF(AND(C98="orio",D98="sestao"),85,IF(AND(C98="sestao",D98="orio"),parametros!$C$2,parametros!$C$3))</f>
        <v>73</v>
      </c>
      <c r="K98" s="8">
        <f t="shared" si="5"/>
        <v>1.96</v>
      </c>
      <c r="L98" s="8">
        <f>IF(OR(C98="orio",D98="orio"),parametros!$C$6,parametros!$C$7)</f>
        <v>5.97</v>
      </c>
      <c r="M98" s="28">
        <f t="shared" si="6"/>
        <v>7.72</v>
      </c>
      <c r="N98" s="10">
        <f t="shared" si="7"/>
        <v>111</v>
      </c>
      <c r="O98" s="40">
        <f t="shared" si="8"/>
        <v>32.28</v>
      </c>
      <c r="P98" s="30">
        <f t="shared" si="9"/>
        <v>43659</v>
      </c>
    </row>
    <row r="99" spans="1:16">
      <c r="A99" s="4" t="s">
        <v>98</v>
      </c>
      <c r="B99" s="5" t="s">
        <v>602</v>
      </c>
      <c r="C99" s="5" t="s">
        <v>614</v>
      </c>
      <c r="D99" s="5" t="s">
        <v>613</v>
      </c>
      <c r="E99" s="5" t="s">
        <v>619</v>
      </c>
      <c r="F99" s="6">
        <v>15600</v>
      </c>
      <c r="G99" s="7">
        <v>93.13</v>
      </c>
      <c r="H99" s="8">
        <v>13</v>
      </c>
      <c r="I99" s="8">
        <v>7</v>
      </c>
      <c r="J99" s="8">
        <f>IF(AND(C99="orio",D99="sestao"),85,IF(AND(C99="sestao",D99="orio"),parametros!$C$2,parametros!$C$3))</f>
        <v>73</v>
      </c>
      <c r="K99" s="8">
        <f t="shared" si="5"/>
        <v>1.28</v>
      </c>
      <c r="L99" s="8">
        <f>IF(OR(C99="orio",D99="orio"),parametros!$C$6,parametros!$C$7)</f>
        <v>5.97</v>
      </c>
      <c r="M99" s="28">
        <f t="shared" si="6"/>
        <v>5.97</v>
      </c>
      <c r="N99" s="10">
        <f t="shared" si="7"/>
        <v>93</v>
      </c>
      <c r="O99" s="40">
        <f t="shared" si="8"/>
        <v>0.12999999999999545</v>
      </c>
      <c r="P99" s="30">
        <f t="shared" si="9"/>
        <v>43659</v>
      </c>
    </row>
    <row r="100" spans="1:16">
      <c r="A100" s="4" t="s">
        <v>106</v>
      </c>
      <c r="B100" s="5" t="s">
        <v>597</v>
      </c>
      <c r="C100" s="5" t="s">
        <v>633</v>
      </c>
      <c r="D100" s="5" t="s">
        <v>613</v>
      </c>
      <c r="E100" s="5" t="s">
        <v>618</v>
      </c>
      <c r="F100" s="6">
        <v>28340</v>
      </c>
      <c r="G100" s="7">
        <v>247.98</v>
      </c>
      <c r="H100" s="8">
        <v>14</v>
      </c>
      <c r="I100" s="8">
        <v>7</v>
      </c>
      <c r="J100" s="8">
        <f>IF(AND(C100="orio",D100="sestao"),85,IF(AND(C100="sestao",D100="orio"),parametros!$C$2,parametros!$C$3))</f>
        <v>85</v>
      </c>
      <c r="K100" s="8">
        <f t="shared" si="5"/>
        <v>2.92</v>
      </c>
      <c r="L100" s="8">
        <f>IF(OR(C100="orio",D100="orio"),parametros!$C$6,parametros!$C$7)</f>
        <v>9.1</v>
      </c>
      <c r="M100" s="28">
        <f t="shared" si="6"/>
        <v>8.75</v>
      </c>
      <c r="N100" s="10">
        <f t="shared" si="7"/>
        <v>258</v>
      </c>
      <c r="O100" s="40">
        <f t="shared" si="8"/>
        <v>-10.02000000000001</v>
      </c>
      <c r="P100" s="30">
        <f t="shared" si="9"/>
        <v>43660</v>
      </c>
    </row>
    <row r="101" spans="1:16">
      <c r="A101" s="4" t="s">
        <v>107</v>
      </c>
      <c r="B101" s="5" t="s">
        <v>604</v>
      </c>
      <c r="C101" s="5" t="s">
        <v>633</v>
      </c>
      <c r="D101" s="5" t="s">
        <v>613</v>
      </c>
      <c r="E101" s="5" t="s">
        <v>618</v>
      </c>
      <c r="F101" s="6">
        <v>26720</v>
      </c>
      <c r="G101" s="7">
        <v>243.15</v>
      </c>
      <c r="H101" s="8">
        <v>14</v>
      </c>
      <c r="I101" s="8">
        <v>7</v>
      </c>
      <c r="J101" s="8">
        <f>IF(AND(C101="orio",D101="sestao"),85,IF(AND(C101="sestao",D101="orio"),parametros!$C$2,parametros!$C$3))</f>
        <v>85</v>
      </c>
      <c r="K101" s="8">
        <f t="shared" si="5"/>
        <v>2.86</v>
      </c>
      <c r="L101" s="8">
        <f>IF(OR(C101="orio",D101="orio"),parametros!$C$6,parametros!$C$7)</f>
        <v>9.1</v>
      </c>
      <c r="M101" s="28">
        <f t="shared" si="6"/>
        <v>9.1</v>
      </c>
      <c r="N101" s="10">
        <f t="shared" si="7"/>
        <v>243</v>
      </c>
      <c r="O101" s="40">
        <f t="shared" si="8"/>
        <v>0.15000000000000568</v>
      </c>
      <c r="P101" s="30">
        <f t="shared" si="9"/>
        <v>43660</v>
      </c>
    </row>
    <row r="102" spans="1:16">
      <c r="A102" s="4" t="s">
        <v>105</v>
      </c>
      <c r="B102" s="5" t="s">
        <v>597</v>
      </c>
      <c r="C102" s="5" t="s">
        <v>633</v>
      </c>
      <c r="D102" s="5" t="s">
        <v>613</v>
      </c>
      <c r="E102" s="5" t="s">
        <v>618</v>
      </c>
      <c r="F102" s="6">
        <v>26240</v>
      </c>
      <c r="G102" s="7">
        <v>229.6</v>
      </c>
      <c r="H102" s="8">
        <v>14</v>
      </c>
      <c r="I102" s="8">
        <v>7</v>
      </c>
      <c r="J102" s="8">
        <f>IF(AND(C102="orio",D102="sestao"),85,IF(AND(C102="sestao",D102="orio"),parametros!$C$2,parametros!$C$3))</f>
        <v>85</v>
      </c>
      <c r="K102" s="8">
        <f t="shared" si="5"/>
        <v>2.7</v>
      </c>
      <c r="L102" s="8">
        <f>IF(OR(C102="orio",D102="orio"),parametros!$C$6,parametros!$C$7)</f>
        <v>9.1</v>
      </c>
      <c r="M102" s="28">
        <f t="shared" si="6"/>
        <v>8.75</v>
      </c>
      <c r="N102" s="10">
        <f t="shared" si="7"/>
        <v>239</v>
      </c>
      <c r="O102" s="40">
        <f t="shared" si="8"/>
        <v>-9.4000000000000057</v>
      </c>
      <c r="P102" s="30">
        <f t="shared" si="9"/>
        <v>43660</v>
      </c>
    </row>
    <row r="103" spans="1:16">
      <c r="A103" s="4" t="s">
        <v>103</v>
      </c>
      <c r="B103" s="5" t="s">
        <v>599</v>
      </c>
      <c r="C103" s="5" t="s">
        <v>633</v>
      </c>
      <c r="D103" s="5" t="s">
        <v>613</v>
      </c>
      <c r="E103" s="5" t="s">
        <v>619</v>
      </c>
      <c r="F103" s="6">
        <v>25040</v>
      </c>
      <c r="G103" s="7">
        <v>227.86</v>
      </c>
      <c r="H103" s="8">
        <v>14</v>
      </c>
      <c r="I103" s="8">
        <v>7</v>
      </c>
      <c r="J103" s="8">
        <f>IF(AND(C103="orio",D103="sestao"),85,IF(AND(C103="sestao",D103="orio"),parametros!$C$2,parametros!$C$3))</f>
        <v>85</v>
      </c>
      <c r="K103" s="8">
        <f t="shared" si="5"/>
        <v>2.68</v>
      </c>
      <c r="L103" s="8">
        <f>IF(OR(C103="orio",D103="orio"),parametros!$C$6,parametros!$C$7)</f>
        <v>9.1</v>
      </c>
      <c r="M103" s="28">
        <f t="shared" si="6"/>
        <v>9.1</v>
      </c>
      <c r="N103" s="10">
        <f t="shared" si="7"/>
        <v>228</v>
      </c>
      <c r="O103" s="40">
        <f t="shared" si="8"/>
        <v>-0.13999999999998636</v>
      </c>
      <c r="P103" s="30">
        <f t="shared" si="9"/>
        <v>43660</v>
      </c>
    </row>
    <row r="104" spans="1:16">
      <c r="A104" s="4" t="s">
        <v>104</v>
      </c>
      <c r="B104" s="5" t="s">
        <v>598</v>
      </c>
      <c r="C104" s="5" t="s">
        <v>633</v>
      </c>
      <c r="D104" s="5" t="s">
        <v>613</v>
      </c>
      <c r="E104" s="5" t="s">
        <v>619</v>
      </c>
      <c r="F104" s="6">
        <v>24720</v>
      </c>
      <c r="G104" s="7">
        <v>224.95</v>
      </c>
      <c r="H104" s="8">
        <v>14</v>
      </c>
      <c r="I104" s="8">
        <v>7</v>
      </c>
      <c r="J104" s="8">
        <f>IF(AND(C104="orio",D104="sestao"),85,IF(AND(C104="sestao",D104="orio"),parametros!$C$2,parametros!$C$3))</f>
        <v>85</v>
      </c>
      <c r="K104" s="8">
        <f t="shared" si="5"/>
        <v>2.65</v>
      </c>
      <c r="L104" s="8">
        <f>IF(OR(C104="orio",D104="orio"),parametros!$C$6,parametros!$C$7)</f>
        <v>9.1</v>
      </c>
      <c r="M104" s="28">
        <f t="shared" si="6"/>
        <v>9.1</v>
      </c>
      <c r="N104" s="10">
        <f t="shared" si="7"/>
        <v>225</v>
      </c>
      <c r="O104" s="40">
        <f t="shared" si="8"/>
        <v>-5.0000000000011369E-2</v>
      </c>
      <c r="P104" s="30">
        <f t="shared" si="9"/>
        <v>43660</v>
      </c>
    </row>
    <row r="105" spans="1:16">
      <c r="A105" s="4" t="s">
        <v>109</v>
      </c>
      <c r="B105" s="5" t="s">
        <v>598</v>
      </c>
      <c r="C105" s="5" t="s">
        <v>633</v>
      </c>
      <c r="D105" s="5" t="s">
        <v>613</v>
      </c>
      <c r="E105" s="5" t="s">
        <v>618</v>
      </c>
      <c r="F105" s="6">
        <v>24640</v>
      </c>
      <c r="G105" s="7">
        <v>224.22</v>
      </c>
      <c r="H105" s="8">
        <v>14</v>
      </c>
      <c r="I105" s="8">
        <v>7</v>
      </c>
      <c r="J105" s="8">
        <f>IF(AND(C105="orio",D105="sestao"),85,IF(AND(C105="sestao",D105="orio"),parametros!$C$2,parametros!$C$3))</f>
        <v>85</v>
      </c>
      <c r="K105" s="8">
        <f t="shared" si="5"/>
        <v>2.64</v>
      </c>
      <c r="L105" s="8">
        <f>IF(OR(C105="orio",D105="orio"),parametros!$C$6,parametros!$C$7)</f>
        <v>9.1</v>
      </c>
      <c r="M105" s="28">
        <f t="shared" si="6"/>
        <v>9.1</v>
      </c>
      <c r="N105" s="10">
        <f t="shared" si="7"/>
        <v>224</v>
      </c>
      <c r="O105" s="40">
        <f t="shared" si="8"/>
        <v>0.21999999999999886</v>
      </c>
      <c r="P105" s="30">
        <f t="shared" si="9"/>
        <v>43660</v>
      </c>
    </row>
    <row r="106" spans="1:16">
      <c r="A106" s="4" t="s">
        <v>108</v>
      </c>
      <c r="B106" s="5" t="s">
        <v>598</v>
      </c>
      <c r="C106" s="5" t="s">
        <v>633</v>
      </c>
      <c r="D106" s="5" t="s">
        <v>613</v>
      </c>
      <c r="E106" s="5" t="s">
        <v>618</v>
      </c>
      <c r="F106" s="6">
        <v>24420</v>
      </c>
      <c r="G106" s="7">
        <v>222.22</v>
      </c>
      <c r="H106" s="8">
        <v>14</v>
      </c>
      <c r="I106" s="8">
        <v>7</v>
      </c>
      <c r="J106" s="8">
        <f>IF(AND(C106="orio",D106="sestao"),85,IF(AND(C106="sestao",D106="orio"),parametros!$C$2,parametros!$C$3))</f>
        <v>85</v>
      </c>
      <c r="K106" s="8">
        <f t="shared" si="5"/>
        <v>2.61</v>
      </c>
      <c r="L106" s="8">
        <f>IF(OR(C106="orio",D106="orio"),parametros!$C$6,parametros!$C$7)</f>
        <v>9.1</v>
      </c>
      <c r="M106" s="28">
        <f t="shared" si="6"/>
        <v>9.1</v>
      </c>
      <c r="N106" s="10">
        <f t="shared" si="7"/>
        <v>222</v>
      </c>
      <c r="O106" s="40">
        <f t="shared" si="8"/>
        <v>0.21999999999999886</v>
      </c>
      <c r="P106" s="30">
        <f t="shared" si="9"/>
        <v>43660</v>
      </c>
    </row>
    <row r="107" spans="1:16">
      <c r="A107" s="4" t="s">
        <v>102</v>
      </c>
      <c r="B107" s="5" t="s">
        <v>598</v>
      </c>
      <c r="C107" s="5" t="s">
        <v>633</v>
      </c>
      <c r="D107" s="5" t="s">
        <v>613</v>
      </c>
      <c r="E107" s="5" t="s">
        <v>619</v>
      </c>
      <c r="F107" s="6">
        <v>24100</v>
      </c>
      <c r="G107" s="7">
        <v>219.31</v>
      </c>
      <c r="H107" s="8">
        <v>14</v>
      </c>
      <c r="I107" s="8">
        <v>7</v>
      </c>
      <c r="J107" s="8">
        <f>IF(AND(C107="orio",D107="sestao"),85,IF(AND(C107="sestao",D107="orio"),parametros!$C$2,parametros!$C$3))</f>
        <v>85</v>
      </c>
      <c r="K107" s="8">
        <f t="shared" si="5"/>
        <v>2.58</v>
      </c>
      <c r="L107" s="8">
        <f>IF(OR(C107="orio",D107="orio"),parametros!$C$6,parametros!$C$7)</f>
        <v>9.1</v>
      </c>
      <c r="M107" s="28">
        <f t="shared" si="6"/>
        <v>9.1</v>
      </c>
      <c r="N107" s="10">
        <f t="shared" si="7"/>
        <v>219</v>
      </c>
      <c r="O107" s="40">
        <f t="shared" si="8"/>
        <v>0.31000000000000227</v>
      </c>
      <c r="P107" s="30">
        <f t="shared" si="9"/>
        <v>43660</v>
      </c>
    </row>
    <row r="108" spans="1:16">
      <c r="A108" s="4" t="s">
        <v>101</v>
      </c>
      <c r="B108" s="5" t="s">
        <v>603</v>
      </c>
      <c r="C108" s="5" t="s">
        <v>633</v>
      </c>
      <c r="D108" s="5" t="s">
        <v>613</v>
      </c>
      <c r="E108" s="5" t="s">
        <v>619</v>
      </c>
      <c r="F108" s="6">
        <v>23525</v>
      </c>
      <c r="G108" s="7">
        <v>218.4</v>
      </c>
      <c r="H108" s="8">
        <v>14</v>
      </c>
      <c r="I108" s="8">
        <v>7</v>
      </c>
      <c r="J108" s="8">
        <f>IF(AND(C108="orio",D108="sestao"),85,IF(AND(C108="sestao",D108="orio"),parametros!$C$2,parametros!$C$3))</f>
        <v>85</v>
      </c>
      <c r="K108" s="8">
        <f t="shared" si="5"/>
        <v>2.57</v>
      </c>
      <c r="L108" s="8">
        <f>IF(OR(C108="orio",D108="orio"),parametros!$C$6,parametros!$C$7)</f>
        <v>9.1</v>
      </c>
      <c r="M108" s="28">
        <f t="shared" si="6"/>
        <v>9.2799999999999994</v>
      </c>
      <c r="N108" s="10">
        <f t="shared" si="7"/>
        <v>214</v>
      </c>
      <c r="O108" s="40">
        <f t="shared" si="8"/>
        <v>4.4000000000000057</v>
      </c>
      <c r="P108" s="30">
        <f t="shared" si="9"/>
        <v>43660</v>
      </c>
    </row>
    <row r="109" spans="1:16">
      <c r="A109" s="4" t="s">
        <v>110</v>
      </c>
      <c r="B109" s="5" t="s">
        <v>597</v>
      </c>
      <c r="C109" s="5" t="s">
        <v>633</v>
      </c>
      <c r="D109" s="5" t="s">
        <v>613</v>
      </c>
      <c r="E109" s="5" t="s">
        <v>618</v>
      </c>
      <c r="F109" s="6">
        <v>27360</v>
      </c>
      <c r="G109" s="7">
        <v>239.4</v>
      </c>
      <c r="H109" s="8">
        <v>17</v>
      </c>
      <c r="I109" s="8">
        <v>7</v>
      </c>
      <c r="J109" s="8">
        <f>IF(AND(C109="orio",D109="sestao"),85,IF(AND(C109="sestao",D109="orio"),parametros!$C$2,parametros!$C$3))</f>
        <v>85</v>
      </c>
      <c r="K109" s="8">
        <f t="shared" si="5"/>
        <v>2.82</v>
      </c>
      <c r="L109" s="8">
        <f>IF(OR(C109="orio",D109="orio"),parametros!$C$6,parametros!$C$7)</f>
        <v>9.1</v>
      </c>
      <c r="M109" s="28">
        <f t="shared" si="6"/>
        <v>8.75</v>
      </c>
      <c r="N109" s="10">
        <f t="shared" si="7"/>
        <v>249</v>
      </c>
      <c r="O109" s="40">
        <f t="shared" si="8"/>
        <v>-9.5999999999999943</v>
      </c>
      <c r="P109" s="30">
        <f t="shared" si="9"/>
        <v>43663</v>
      </c>
    </row>
    <row r="110" spans="1:16">
      <c r="A110" s="4" t="s">
        <v>111</v>
      </c>
      <c r="B110" s="5" t="s">
        <v>597</v>
      </c>
      <c r="C110" s="5" t="s">
        <v>633</v>
      </c>
      <c r="D110" s="5" t="s">
        <v>613</v>
      </c>
      <c r="E110" s="5" t="s">
        <v>618</v>
      </c>
      <c r="F110" s="6">
        <v>27300</v>
      </c>
      <c r="G110" s="7">
        <v>238.88</v>
      </c>
      <c r="H110" s="8">
        <v>17</v>
      </c>
      <c r="I110" s="8">
        <v>7</v>
      </c>
      <c r="J110" s="8">
        <f>IF(AND(C110="orio",D110="sestao"),85,IF(AND(C110="sestao",D110="orio"),parametros!$C$2,parametros!$C$3))</f>
        <v>85</v>
      </c>
      <c r="K110" s="8">
        <f t="shared" si="5"/>
        <v>2.81</v>
      </c>
      <c r="L110" s="8">
        <f>IF(OR(C110="orio",D110="orio"),parametros!$C$6,parametros!$C$7)</f>
        <v>9.1</v>
      </c>
      <c r="M110" s="28">
        <f t="shared" si="6"/>
        <v>8.75</v>
      </c>
      <c r="N110" s="10">
        <f t="shared" si="7"/>
        <v>248</v>
      </c>
      <c r="O110" s="40">
        <f t="shared" si="8"/>
        <v>-9.1200000000000045</v>
      </c>
      <c r="P110" s="30">
        <f t="shared" si="9"/>
        <v>43663</v>
      </c>
    </row>
    <row r="111" spans="1:16">
      <c r="A111" s="4" t="s">
        <v>112</v>
      </c>
      <c r="B111" s="5" t="s">
        <v>598</v>
      </c>
      <c r="C111" s="5" t="s">
        <v>633</v>
      </c>
      <c r="D111" s="5" t="s">
        <v>613</v>
      </c>
      <c r="E111" s="5" t="s">
        <v>618</v>
      </c>
      <c r="F111" s="6">
        <v>25100</v>
      </c>
      <c r="G111" s="7">
        <v>228.41</v>
      </c>
      <c r="H111" s="8">
        <v>17</v>
      </c>
      <c r="I111" s="8">
        <v>7</v>
      </c>
      <c r="J111" s="8">
        <f>IF(AND(C111="orio",D111="sestao"),85,IF(AND(C111="sestao",D111="orio"),parametros!$C$2,parametros!$C$3))</f>
        <v>85</v>
      </c>
      <c r="K111" s="8">
        <f t="shared" si="5"/>
        <v>2.69</v>
      </c>
      <c r="L111" s="8">
        <f>IF(OR(C111="orio",D111="orio"),parametros!$C$6,parametros!$C$7)</f>
        <v>9.1</v>
      </c>
      <c r="M111" s="28">
        <f t="shared" si="6"/>
        <v>9.1</v>
      </c>
      <c r="N111" s="10">
        <f t="shared" si="7"/>
        <v>228</v>
      </c>
      <c r="O111" s="40">
        <f t="shared" si="8"/>
        <v>0.40999999999999659</v>
      </c>
      <c r="P111" s="30">
        <f t="shared" si="9"/>
        <v>43663</v>
      </c>
    </row>
    <row r="112" spans="1:16">
      <c r="A112" s="4" t="s">
        <v>116</v>
      </c>
      <c r="B112" s="5" t="s">
        <v>598</v>
      </c>
      <c r="C112" s="5" t="s">
        <v>633</v>
      </c>
      <c r="D112" s="5" t="s">
        <v>613</v>
      </c>
      <c r="E112" s="5" t="s">
        <v>618</v>
      </c>
      <c r="F112" s="6">
        <v>24820</v>
      </c>
      <c r="G112" s="7">
        <v>225.86</v>
      </c>
      <c r="H112" s="8">
        <v>17</v>
      </c>
      <c r="I112" s="8">
        <v>7</v>
      </c>
      <c r="J112" s="8">
        <f>IF(AND(C112="orio",D112="sestao"),85,IF(AND(C112="sestao",D112="orio"),parametros!$C$2,parametros!$C$3))</f>
        <v>85</v>
      </c>
      <c r="K112" s="8">
        <f t="shared" si="5"/>
        <v>2.66</v>
      </c>
      <c r="L112" s="8">
        <f>IF(OR(C112="orio",D112="orio"),parametros!$C$6,parametros!$C$7)</f>
        <v>9.1</v>
      </c>
      <c r="M112" s="28">
        <f t="shared" si="6"/>
        <v>9.1</v>
      </c>
      <c r="N112" s="10">
        <f t="shared" si="7"/>
        <v>226</v>
      </c>
      <c r="O112" s="40">
        <f t="shared" si="8"/>
        <v>-0.13999999999998636</v>
      </c>
      <c r="P112" s="30">
        <f t="shared" si="9"/>
        <v>43663</v>
      </c>
    </row>
    <row r="113" spans="1:16">
      <c r="A113" s="4" t="s">
        <v>117</v>
      </c>
      <c r="B113" s="5" t="s">
        <v>598</v>
      </c>
      <c r="C113" s="5" t="s">
        <v>633</v>
      </c>
      <c r="D113" s="5" t="s">
        <v>613</v>
      </c>
      <c r="E113" s="5" t="s">
        <v>618</v>
      </c>
      <c r="F113" s="6">
        <v>24410</v>
      </c>
      <c r="G113" s="7">
        <v>222.13</v>
      </c>
      <c r="H113" s="8">
        <v>17</v>
      </c>
      <c r="I113" s="8">
        <v>7</v>
      </c>
      <c r="J113" s="8">
        <f>IF(AND(C113="orio",D113="sestao"),85,IF(AND(C113="sestao",D113="orio"),parametros!$C$2,parametros!$C$3))</f>
        <v>85</v>
      </c>
      <c r="K113" s="8">
        <f t="shared" si="5"/>
        <v>2.61</v>
      </c>
      <c r="L113" s="8">
        <f>IF(OR(C113="orio",D113="orio"),parametros!$C$6,parametros!$C$7)</f>
        <v>9.1</v>
      </c>
      <c r="M113" s="28">
        <f t="shared" si="6"/>
        <v>9.1</v>
      </c>
      <c r="N113" s="10">
        <f t="shared" si="7"/>
        <v>222</v>
      </c>
      <c r="O113" s="40">
        <f t="shared" si="8"/>
        <v>0.12999999999999545</v>
      </c>
      <c r="P113" s="30">
        <f t="shared" si="9"/>
        <v>43663</v>
      </c>
    </row>
    <row r="114" spans="1:16">
      <c r="A114" s="4" t="s">
        <v>113</v>
      </c>
      <c r="B114" s="5" t="s">
        <v>598</v>
      </c>
      <c r="C114" s="5" t="s">
        <v>633</v>
      </c>
      <c r="D114" s="5" t="s">
        <v>613</v>
      </c>
      <c r="E114" s="5" t="s">
        <v>619</v>
      </c>
      <c r="F114" s="6">
        <v>24360</v>
      </c>
      <c r="G114" s="7">
        <v>221.68</v>
      </c>
      <c r="H114" s="8">
        <v>17</v>
      </c>
      <c r="I114" s="8">
        <v>7</v>
      </c>
      <c r="J114" s="8">
        <f>IF(AND(C114="orio",D114="sestao"),85,IF(AND(C114="sestao",D114="orio"),parametros!$C$2,parametros!$C$3))</f>
        <v>85</v>
      </c>
      <c r="K114" s="8">
        <f t="shared" si="5"/>
        <v>2.61</v>
      </c>
      <c r="L114" s="8">
        <f>IF(OR(C114="orio",D114="orio"),parametros!$C$6,parametros!$C$7)</f>
        <v>9.1</v>
      </c>
      <c r="M114" s="28">
        <f t="shared" si="6"/>
        <v>9.1</v>
      </c>
      <c r="N114" s="10">
        <f t="shared" si="7"/>
        <v>222</v>
      </c>
      <c r="O114" s="40">
        <f t="shared" si="8"/>
        <v>-0.31999999999999318</v>
      </c>
      <c r="P114" s="30">
        <f t="shared" si="9"/>
        <v>43663</v>
      </c>
    </row>
    <row r="115" spans="1:16">
      <c r="A115" s="4" t="s">
        <v>118</v>
      </c>
      <c r="B115" s="5" t="s">
        <v>598</v>
      </c>
      <c r="C115" s="5" t="s">
        <v>633</v>
      </c>
      <c r="D115" s="5" t="s">
        <v>613</v>
      </c>
      <c r="E115" s="5" t="s">
        <v>618</v>
      </c>
      <c r="F115" s="6">
        <v>23980</v>
      </c>
      <c r="G115" s="7">
        <v>218.4</v>
      </c>
      <c r="H115" s="8">
        <v>17</v>
      </c>
      <c r="I115" s="8">
        <v>7</v>
      </c>
      <c r="J115" s="8">
        <f>IF(AND(C115="orio",D115="sestao"),85,IF(AND(C115="sestao",D115="orio"),parametros!$C$2,parametros!$C$3))</f>
        <v>85</v>
      </c>
      <c r="K115" s="8">
        <f t="shared" si="5"/>
        <v>2.57</v>
      </c>
      <c r="L115" s="8">
        <f>IF(OR(C115="orio",D115="orio"),parametros!$C$6,parametros!$C$7)</f>
        <v>9.1</v>
      </c>
      <c r="M115" s="28">
        <f t="shared" si="6"/>
        <v>9.11</v>
      </c>
      <c r="N115" s="10">
        <f t="shared" si="7"/>
        <v>218</v>
      </c>
      <c r="O115" s="40">
        <f t="shared" si="8"/>
        <v>0.40000000000000568</v>
      </c>
      <c r="P115" s="30">
        <f t="shared" si="9"/>
        <v>43663</v>
      </c>
    </row>
    <row r="116" spans="1:16">
      <c r="A116" s="4" t="s">
        <v>115</v>
      </c>
      <c r="B116" s="5" t="s">
        <v>598</v>
      </c>
      <c r="C116" s="5" t="s">
        <v>633</v>
      </c>
      <c r="D116" s="5" t="s">
        <v>613</v>
      </c>
      <c r="E116" s="5" t="s">
        <v>618</v>
      </c>
      <c r="F116" s="6">
        <v>22720</v>
      </c>
      <c r="G116" s="7">
        <v>218.4</v>
      </c>
      <c r="H116" s="8">
        <v>17</v>
      </c>
      <c r="I116" s="8">
        <v>7</v>
      </c>
      <c r="J116" s="8">
        <f>IF(AND(C116="orio",D116="sestao"),85,IF(AND(C116="sestao",D116="orio"),parametros!$C$2,parametros!$C$3))</f>
        <v>85</v>
      </c>
      <c r="K116" s="8">
        <f t="shared" si="5"/>
        <v>2.57</v>
      </c>
      <c r="L116" s="8">
        <f>IF(OR(C116="orio",D116="orio"),parametros!$C$6,parametros!$C$7)</f>
        <v>9.1</v>
      </c>
      <c r="M116" s="28">
        <f t="shared" si="6"/>
        <v>9.61</v>
      </c>
      <c r="N116" s="10">
        <f t="shared" si="7"/>
        <v>207</v>
      </c>
      <c r="O116" s="40">
        <f t="shared" si="8"/>
        <v>11.400000000000006</v>
      </c>
      <c r="P116" s="30">
        <f t="shared" si="9"/>
        <v>43663</v>
      </c>
    </row>
    <row r="117" spans="1:16">
      <c r="A117" s="4" t="s">
        <v>120</v>
      </c>
      <c r="B117" s="5" t="s">
        <v>604</v>
      </c>
      <c r="C117" s="5" t="s">
        <v>633</v>
      </c>
      <c r="D117" s="5" t="s">
        <v>613</v>
      </c>
      <c r="E117" s="5" t="s">
        <v>618</v>
      </c>
      <c r="F117" s="6">
        <v>22040</v>
      </c>
      <c r="G117" s="7">
        <v>200.56</v>
      </c>
      <c r="H117" s="8">
        <v>17</v>
      </c>
      <c r="I117" s="8">
        <v>7</v>
      </c>
      <c r="J117" s="8">
        <f>IF(AND(C117="orio",D117="sestao"),85,IF(AND(C117="sestao",D117="orio"),parametros!$C$2,parametros!$C$3))</f>
        <v>85</v>
      </c>
      <c r="K117" s="8">
        <f t="shared" si="5"/>
        <v>2.36</v>
      </c>
      <c r="L117" s="8">
        <f>IF(OR(C117="orio",D117="orio"),parametros!$C$6,parametros!$C$7)</f>
        <v>9.1</v>
      </c>
      <c r="M117" s="28">
        <f t="shared" si="6"/>
        <v>9.1</v>
      </c>
      <c r="N117" s="10">
        <f t="shared" si="7"/>
        <v>201</v>
      </c>
      <c r="O117" s="40">
        <f t="shared" si="8"/>
        <v>-0.43999999999999773</v>
      </c>
      <c r="P117" s="30">
        <f t="shared" si="9"/>
        <v>43663</v>
      </c>
    </row>
    <row r="118" spans="1:16">
      <c r="A118" s="4" t="s">
        <v>119</v>
      </c>
      <c r="B118" s="5" t="s">
        <v>604</v>
      </c>
      <c r="C118" s="5" t="s">
        <v>633</v>
      </c>
      <c r="D118" s="5" t="s">
        <v>613</v>
      </c>
      <c r="E118" s="5" t="s">
        <v>618</v>
      </c>
      <c r="F118" s="6">
        <v>2600</v>
      </c>
      <c r="G118" s="7">
        <v>23.66</v>
      </c>
      <c r="H118" s="8">
        <v>17</v>
      </c>
      <c r="I118" s="8">
        <v>7</v>
      </c>
      <c r="J118" s="8">
        <f>IF(AND(C118="orio",D118="sestao"),85,IF(AND(C118="sestao",D118="orio"),parametros!$C$2,parametros!$C$3))</f>
        <v>85</v>
      </c>
      <c r="K118" s="8">
        <f t="shared" si="5"/>
        <v>0.28000000000000003</v>
      </c>
      <c r="L118" s="8">
        <f>IF(OR(C118="orio",D118="orio"),parametros!$C$6,parametros!$C$7)</f>
        <v>9.1</v>
      </c>
      <c r="M118" s="28">
        <f t="shared" si="6"/>
        <v>9.1</v>
      </c>
      <c r="N118" s="10">
        <f t="shared" si="7"/>
        <v>24</v>
      </c>
      <c r="O118" s="40">
        <f t="shared" si="8"/>
        <v>-0.33999999999999986</v>
      </c>
      <c r="P118" s="30">
        <f t="shared" si="9"/>
        <v>43663</v>
      </c>
    </row>
    <row r="119" spans="1:16">
      <c r="A119" s="4" t="s">
        <v>123</v>
      </c>
      <c r="B119" s="5" t="s">
        <v>597</v>
      </c>
      <c r="C119" s="5" t="s">
        <v>633</v>
      </c>
      <c r="D119" s="5" t="s">
        <v>613</v>
      </c>
      <c r="E119" s="5" t="s">
        <v>618</v>
      </c>
      <c r="F119" s="6">
        <v>27130</v>
      </c>
      <c r="G119" s="7">
        <v>237.39</v>
      </c>
      <c r="H119" s="8">
        <v>18</v>
      </c>
      <c r="I119" s="8">
        <v>7</v>
      </c>
      <c r="J119" s="8">
        <f>IF(AND(C119="orio",D119="sestao"),85,IF(AND(C119="sestao",D119="orio"),parametros!$C$2,parametros!$C$3))</f>
        <v>85</v>
      </c>
      <c r="K119" s="8">
        <f t="shared" si="5"/>
        <v>2.79</v>
      </c>
      <c r="L119" s="8">
        <f>IF(OR(C119="orio",D119="orio"),parametros!$C$6,parametros!$C$7)</f>
        <v>9.1</v>
      </c>
      <c r="M119" s="28">
        <f t="shared" si="6"/>
        <v>8.75</v>
      </c>
      <c r="N119" s="10">
        <f t="shared" si="7"/>
        <v>247</v>
      </c>
      <c r="O119" s="40">
        <f t="shared" si="8"/>
        <v>-9.6100000000000136</v>
      </c>
      <c r="P119" s="30">
        <f t="shared" si="9"/>
        <v>43664</v>
      </c>
    </row>
    <row r="120" spans="1:16">
      <c r="A120" s="4" t="s">
        <v>114</v>
      </c>
      <c r="B120" s="5" t="s">
        <v>601</v>
      </c>
      <c r="C120" s="5" t="s">
        <v>633</v>
      </c>
      <c r="D120" s="5" t="s">
        <v>613</v>
      </c>
      <c r="E120" s="5" t="s">
        <v>618</v>
      </c>
      <c r="F120" s="6">
        <v>25020</v>
      </c>
      <c r="G120" s="7">
        <v>248.95</v>
      </c>
      <c r="H120" s="8">
        <v>18</v>
      </c>
      <c r="I120" s="8">
        <v>7</v>
      </c>
      <c r="J120" s="8">
        <f>IF(AND(C120="orio",D120="sestao"),85,IF(AND(C120="sestao",D120="orio"),parametros!$C$2,parametros!$C$3))</f>
        <v>85</v>
      </c>
      <c r="K120" s="8">
        <f t="shared" si="5"/>
        <v>2.93</v>
      </c>
      <c r="L120" s="8">
        <f>IF(OR(C120="orio",D120="orio"),parametros!$C$6,parametros!$C$7)</f>
        <v>9.1</v>
      </c>
      <c r="M120" s="28">
        <f t="shared" si="6"/>
        <v>9.9499999999999993</v>
      </c>
      <c r="N120" s="10">
        <f t="shared" si="7"/>
        <v>228</v>
      </c>
      <c r="O120" s="40">
        <f t="shared" si="8"/>
        <v>20.949999999999989</v>
      </c>
      <c r="P120" s="30">
        <f t="shared" si="9"/>
        <v>43664</v>
      </c>
    </row>
    <row r="121" spans="1:16">
      <c r="A121" s="4" t="s">
        <v>128</v>
      </c>
      <c r="B121" s="5" t="s">
        <v>598</v>
      </c>
      <c r="C121" s="5" t="s">
        <v>633</v>
      </c>
      <c r="D121" s="5" t="s">
        <v>613</v>
      </c>
      <c r="E121" s="5" t="s">
        <v>619</v>
      </c>
      <c r="F121" s="6">
        <v>25000</v>
      </c>
      <c r="G121" s="7">
        <v>227.5</v>
      </c>
      <c r="H121" s="8">
        <v>18</v>
      </c>
      <c r="I121" s="8">
        <v>7</v>
      </c>
      <c r="J121" s="8">
        <f>IF(AND(C121="orio",D121="sestao"),85,IF(AND(C121="sestao",D121="orio"),parametros!$C$2,parametros!$C$3))</f>
        <v>85</v>
      </c>
      <c r="K121" s="8">
        <f t="shared" si="5"/>
        <v>2.68</v>
      </c>
      <c r="L121" s="8">
        <f>IF(OR(C121="orio",D121="orio"),parametros!$C$6,parametros!$C$7)</f>
        <v>9.1</v>
      </c>
      <c r="M121" s="28">
        <f t="shared" si="6"/>
        <v>9.1</v>
      </c>
      <c r="N121" s="10">
        <f t="shared" si="7"/>
        <v>228</v>
      </c>
      <c r="O121" s="40">
        <f t="shared" si="8"/>
        <v>-0.5</v>
      </c>
      <c r="P121" s="30">
        <f t="shared" si="9"/>
        <v>43664</v>
      </c>
    </row>
    <row r="122" spans="1:16">
      <c r="A122" s="4" t="s">
        <v>131</v>
      </c>
      <c r="B122" s="5" t="s">
        <v>604</v>
      </c>
      <c r="C122" s="5" t="s">
        <v>633</v>
      </c>
      <c r="D122" s="5" t="s">
        <v>613</v>
      </c>
      <c r="E122" s="5" t="s">
        <v>618</v>
      </c>
      <c r="F122" s="6">
        <v>24860</v>
      </c>
      <c r="G122" s="7">
        <v>226.23</v>
      </c>
      <c r="H122" s="8">
        <v>18</v>
      </c>
      <c r="I122" s="8">
        <v>7</v>
      </c>
      <c r="J122" s="8">
        <f>IF(AND(C122="orio",D122="sestao"),85,IF(AND(C122="sestao",D122="orio"),parametros!$C$2,parametros!$C$3))</f>
        <v>85</v>
      </c>
      <c r="K122" s="8">
        <f t="shared" si="5"/>
        <v>2.66</v>
      </c>
      <c r="L122" s="8">
        <f>IF(OR(C122="orio",D122="orio"),parametros!$C$6,parametros!$C$7)</f>
        <v>9.1</v>
      </c>
      <c r="M122" s="28">
        <f t="shared" si="6"/>
        <v>9.1</v>
      </c>
      <c r="N122" s="10">
        <f t="shared" si="7"/>
        <v>226</v>
      </c>
      <c r="O122" s="40">
        <f t="shared" si="8"/>
        <v>0.22999999999998977</v>
      </c>
      <c r="P122" s="30">
        <f t="shared" si="9"/>
        <v>43664</v>
      </c>
    </row>
    <row r="123" spans="1:16">
      <c r="A123" s="4" t="s">
        <v>129</v>
      </c>
      <c r="B123" s="5" t="s">
        <v>598</v>
      </c>
      <c r="C123" s="5" t="s">
        <v>633</v>
      </c>
      <c r="D123" s="5" t="s">
        <v>613</v>
      </c>
      <c r="E123" s="5" t="s">
        <v>618</v>
      </c>
      <c r="F123" s="6">
        <v>22220</v>
      </c>
      <c r="G123" s="7">
        <v>218.4</v>
      </c>
      <c r="H123" s="8">
        <v>18</v>
      </c>
      <c r="I123" s="8">
        <v>7</v>
      </c>
      <c r="J123" s="8">
        <f>IF(AND(C123="orio",D123="sestao"),85,IF(AND(C123="sestao",D123="orio"),parametros!$C$2,parametros!$C$3))</f>
        <v>85</v>
      </c>
      <c r="K123" s="8">
        <f t="shared" si="5"/>
        <v>2.57</v>
      </c>
      <c r="L123" s="8">
        <f>IF(OR(C123="orio",D123="orio"),parametros!$C$6,parametros!$C$7)</f>
        <v>9.1</v>
      </c>
      <c r="M123" s="28">
        <f t="shared" si="6"/>
        <v>9.83</v>
      </c>
      <c r="N123" s="10">
        <f t="shared" si="7"/>
        <v>202</v>
      </c>
      <c r="O123" s="40">
        <f t="shared" si="8"/>
        <v>16.400000000000006</v>
      </c>
      <c r="P123" s="30">
        <f t="shared" si="9"/>
        <v>43664</v>
      </c>
    </row>
    <row r="124" spans="1:16">
      <c r="A124" s="4" t="s">
        <v>127</v>
      </c>
      <c r="B124" s="5" t="s">
        <v>598</v>
      </c>
      <c r="C124" s="5" t="s">
        <v>633</v>
      </c>
      <c r="D124" s="5" t="s">
        <v>613</v>
      </c>
      <c r="E124" s="5" t="s">
        <v>618</v>
      </c>
      <c r="F124" s="6">
        <v>20330</v>
      </c>
      <c r="G124" s="7">
        <v>194.4</v>
      </c>
      <c r="H124" s="8">
        <v>18</v>
      </c>
      <c r="I124" s="8">
        <v>7</v>
      </c>
      <c r="J124" s="8">
        <f>IF(AND(C124="orio",D124="sestao"),85,IF(AND(C124="sestao",D124="orio"),parametros!$C$2,parametros!$C$3))</f>
        <v>85</v>
      </c>
      <c r="K124" s="8">
        <f t="shared" si="5"/>
        <v>2.29</v>
      </c>
      <c r="L124" s="8">
        <f>IF(OR(C124="orio",D124="orio"),parametros!$C$6,parametros!$C$7)</f>
        <v>9.1</v>
      </c>
      <c r="M124" s="28">
        <f t="shared" si="6"/>
        <v>9.56</v>
      </c>
      <c r="N124" s="10">
        <f t="shared" si="7"/>
        <v>185</v>
      </c>
      <c r="O124" s="40">
        <f t="shared" si="8"/>
        <v>9.4000000000000057</v>
      </c>
      <c r="P124" s="30">
        <f t="shared" si="9"/>
        <v>43664</v>
      </c>
    </row>
    <row r="125" spans="1:16">
      <c r="A125" s="4" t="s">
        <v>124</v>
      </c>
      <c r="B125" s="5" t="s">
        <v>597</v>
      </c>
      <c r="C125" s="5" t="s">
        <v>633</v>
      </c>
      <c r="D125" s="5" t="s">
        <v>613</v>
      </c>
      <c r="E125" s="5" t="s">
        <v>618</v>
      </c>
      <c r="F125" s="6">
        <v>15565</v>
      </c>
      <c r="G125" s="7">
        <v>136.19</v>
      </c>
      <c r="H125" s="8">
        <v>18</v>
      </c>
      <c r="I125" s="8">
        <v>7</v>
      </c>
      <c r="J125" s="8">
        <f>IF(AND(C125="orio",D125="sestao"),85,IF(AND(C125="sestao",D125="orio"),parametros!$C$2,parametros!$C$3))</f>
        <v>85</v>
      </c>
      <c r="K125" s="8">
        <f t="shared" si="5"/>
        <v>1.6</v>
      </c>
      <c r="L125" s="8">
        <f>IF(OR(C125="orio",D125="orio"),parametros!$C$6,parametros!$C$7)</f>
        <v>9.1</v>
      </c>
      <c r="M125" s="28">
        <f t="shared" si="6"/>
        <v>8.75</v>
      </c>
      <c r="N125" s="10">
        <f t="shared" si="7"/>
        <v>142</v>
      </c>
      <c r="O125" s="40">
        <f t="shared" si="8"/>
        <v>-5.8100000000000023</v>
      </c>
      <c r="P125" s="30">
        <f t="shared" si="9"/>
        <v>43664</v>
      </c>
    </row>
    <row r="126" spans="1:16">
      <c r="A126" s="4" t="s">
        <v>125</v>
      </c>
      <c r="B126" s="5" t="s">
        <v>597</v>
      </c>
      <c r="C126" s="5" t="s">
        <v>633</v>
      </c>
      <c r="D126" s="5" t="s">
        <v>613</v>
      </c>
      <c r="E126" s="5" t="s">
        <v>618</v>
      </c>
      <c r="F126" s="6">
        <v>11975</v>
      </c>
      <c r="G126" s="7">
        <v>104.78</v>
      </c>
      <c r="H126" s="8">
        <v>18</v>
      </c>
      <c r="I126" s="8">
        <v>7</v>
      </c>
      <c r="J126" s="8">
        <f>IF(AND(C126="orio",D126="sestao"),85,IF(AND(C126="sestao",D126="orio"),parametros!$C$2,parametros!$C$3))</f>
        <v>85</v>
      </c>
      <c r="K126" s="8">
        <f t="shared" si="5"/>
        <v>1.23</v>
      </c>
      <c r="L126" s="8">
        <f>IF(OR(C126="orio",D126="orio"),parametros!$C$6,parametros!$C$7)</f>
        <v>9.1</v>
      </c>
      <c r="M126" s="28">
        <f t="shared" si="6"/>
        <v>8.75</v>
      </c>
      <c r="N126" s="10">
        <f t="shared" si="7"/>
        <v>109</v>
      </c>
      <c r="O126" s="40">
        <f t="shared" si="8"/>
        <v>-4.2199999999999989</v>
      </c>
      <c r="P126" s="30">
        <f t="shared" si="9"/>
        <v>43664</v>
      </c>
    </row>
    <row r="127" spans="1:16">
      <c r="A127" s="4" t="s">
        <v>126</v>
      </c>
      <c r="B127" s="5" t="s">
        <v>598</v>
      </c>
      <c r="C127" s="5" t="s">
        <v>633</v>
      </c>
      <c r="D127" s="5" t="s">
        <v>613</v>
      </c>
      <c r="E127" s="5" t="s">
        <v>618</v>
      </c>
      <c r="F127" s="6">
        <v>2600</v>
      </c>
      <c r="G127" s="7">
        <v>23.66</v>
      </c>
      <c r="H127" s="8">
        <v>18</v>
      </c>
      <c r="I127" s="8">
        <v>7</v>
      </c>
      <c r="J127" s="8">
        <f>IF(AND(C127="orio",D127="sestao"),85,IF(AND(C127="sestao",D127="orio"),parametros!$C$2,parametros!$C$3))</f>
        <v>85</v>
      </c>
      <c r="K127" s="8">
        <f t="shared" si="5"/>
        <v>0.28000000000000003</v>
      </c>
      <c r="L127" s="8">
        <f>IF(OR(C127="orio",D127="orio"),parametros!$C$6,parametros!$C$7)</f>
        <v>9.1</v>
      </c>
      <c r="M127" s="28">
        <f t="shared" si="6"/>
        <v>9.1</v>
      </c>
      <c r="N127" s="10">
        <f t="shared" si="7"/>
        <v>24</v>
      </c>
      <c r="O127" s="40">
        <f t="shared" si="8"/>
        <v>-0.33999999999999986</v>
      </c>
      <c r="P127" s="30">
        <f t="shared" si="9"/>
        <v>43664</v>
      </c>
    </row>
    <row r="128" spans="1:16">
      <c r="A128" s="4" t="s">
        <v>122</v>
      </c>
      <c r="B128" s="5" t="s">
        <v>597</v>
      </c>
      <c r="C128" s="5" t="s">
        <v>613</v>
      </c>
      <c r="D128" s="5" t="s">
        <v>633</v>
      </c>
      <c r="E128" s="5" t="s">
        <v>619</v>
      </c>
      <c r="F128" s="6">
        <v>27560</v>
      </c>
      <c r="G128" s="7">
        <v>137.80000000000001</v>
      </c>
      <c r="H128" s="8">
        <v>18</v>
      </c>
      <c r="I128" s="8">
        <v>7</v>
      </c>
      <c r="J128" s="8">
        <f>IF(AND(C128="orio",D128="sestao"),85,IF(AND(C128="sestao",D128="orio"),parametros!$C$2,parametros!$C$3))</f>
        <v>85</v>
      </c>
      <c r="K128" s="8">
        <f t="shared" si="5"/>
        <v>1.62</v>
      </c>
      <c r="L128" s="8">
        <f>IF(OR(C128="orio",D128="orio"),parametros!$C$6,parametros!$C$7)</f>
        <v>9.1</v>
      </c>
      <c r="M128" s="28">
        <f t="shared" si="6"/>
        <v>5</v>
      </c>
      <c r="N128" s="10">
        <f t="shared" si="7"/>
        <v>251</v>
      </c>
      <c r="O128" s="40">
        <f t="shared" si="8"/>
        <v>-113.19999999999999</v>
      </c>
      <c r="P128" s="30">
        <f t="shared" si="9"/>
        <v>43664</v>
      </c>
    </row>
    <row r="129" spans="1:16">
      <c r="A129" s="4" t="s">
        <v>121</v>
      </c>
      <c r="B129" s="5" t="s">
        <v>597</v>
      </c>
      <c r="C129" s="5" t="s">
        <v>613</v>
      </c>
      <c r="D129" s="5" t="s">
        <v>633</v>
      </c>
      <c r="E129" s="5" t="s">
        <v>619</v>
      </c>
      <c r="F129" s="6">
        <v>26780</v>
      </c>
      <c r="G129" s="7">
        <v>133.9</v>
      </c>
      <c r="H129" s="8">
        <v>18</v>
      </c>
      <c r="I129" s="8">
        <v>7</v>
      </c>
      <c r="J129" s="8">
        <f>IF(AND(C129="orio",D129="sestao"),85,IF(AND(C129="sestao",D129="orio"),parametros!$C$2,parametros!$C$3))</f>
        <v>85</v>
      </c>
      <c r="K129" s="8">
        <f t="shared" si="5"/>
        <v>1.58</v>
      </c>
      <c r="L129" s="8">
        <f>IF(OR(C129="orio",D129="orio"),parametros!$C$6,parametros!$C$7)</f>
        <v>9.1</v>
      </c>
      <c r="M129" s="28">
        <f t="shared" si="6"/>
        <v>5</v>
      </c>
      <c r="N129" s="10">
        <f t="shared" si="7"/>
        <v>244</v>
      </c>
      <c r="O129" s="40">
        <f t="shared" si="8"/>
        <v>-110.1</v>
      </c>
      <c r="P129" s="30">
        <f t="shared" si="9"/>
        <v>43664</v>
      </c>
    </row>
    <row r="130" spans="1:16">
      <c r="A130" s="4" t="s">
        <v>130</v>
      </c>
      <c r="B130" s="5" t="s">
        <v>606</v>
      </c>
      <c r="C130" s="5" t="s">
        <v>613</v>
      </c>
      <c r="D130" s="5" t="s">
        <v>614</v>
      </c>
      <c r="E130" s="5" t="s">
        <v>619</v>
      </c>
      <c r="F130" s="6">
        <v>23892</v>
      </c>
      <c r="G130" s="7">
        <v>143.28</v>
      </c>
      <c r="H130" s="8">
        <v>18</v>
      </c>
      <c r="I130" s="8">
        <v>7</v>
      </c>
      <c r="J130" s="8">
        <f>IF(AND(C130="orio",D130="sestao"),85,IF(AND(C130="sestao",D130="orio"),parametros!$C$2,parametros!$C$3))</f>
        <v>73</v>
      </c>
      <c r="K130" s="8">
        <f t="shared" ref="K130:K193" si="10">ROUND(G130/J130,2)</f>
        <v>1.96</v>
      </c>
      <c r="L130" s="8">
        <f>IF(OR(C130="orio",D130="orio"),parametros!$C$6,parametros!$C$7)</f>
        <v>5.97</v>
      </c>
      <c r="M130" s="28">
        <f t="shared" ref="M130:M193" si="11">ROUND(G130/(F130/1000),2)</f>
        <v>6</v>
      </c>
      <c r="N130" s="10">
        <f t="shared" ref="N130:N193" si="12">ROUND((F130/1000)*L130,0)</f>
        <v>143</v>
      </c>
      <c r="O130" s="40">
        <f t="shared" ref="O130:O193" si="13">G130-N130</f>
        <v>0.28000000000000114</v>
      </c>
      <c r="P130" s="30">
        <f t="shared" ref="P130:P193" si="14">DATE(2019,I130,H130)</f>
        <v>43664</v>
      </c>
    </row>
    <row r="131" spans="1:16">
      <c r="A131" s="4" t="s">
        <v>137</v>
      </c>
      <c r="B131" s="5" t="s">
        <v>597</v>
      </c>
      <c r="C131" s="5" t="s">
        <v>633</v>
      </c>
      <c r="D131" s="5" t="s">
        <v>613</v>
      </c>
      <c r="E131" s="5" t="s">
        <v>618</v>
      </c>
      <c r="F131" s="6">
        <v>26420</v>
      </c>
      <c r="G131" s="7">
        <v>231.18</v>
      </c>
      <c r="H131" s="8">
        <v>19</v>
      </c>
      <c r="I131" s="8">
        <v>7</v>
      </c>
      <c r="J131" s="8">
        <f>IF(AND(C131="orio",D131="sestao"),85,IF(AND(C131="sestao",D131="orio"),parametros!$C$2,parametros!$C$3))</f>
        <v>85</v>
      </c>
      <c r="K131" s="8">
        <f t="shared" si="10"/>
        <v>2.72</v>
      </c>
      <c r="L131" s="8">
        <f>IF(OR(C131="orio",D131="orio"),parametros!$C$6,parametros!$C$7)</f>
        <v>9.1</v>
      </c>
      <c r="M131" s="28">
        <f t="shared" si="11"/>
        <v>8.75</v>
      </c>
      <c r="N131" s="10">
        <f t="shared" si="12"/>
        <v>240</v>
      </c>
      <c r="O131" s="40">
        <f t="shared" si="13"/>
        <v>-8.8199999999999932</v>
      </c>
      <c r="P131" s="30">
        <f t="shared" si="14"/>
        <v>43665</v>
      </c>
    </row>
    <row r="132" spans="1:16">
      <c r="A132" s="4" t="s">
        <v>136</v>
      </c>
      <c r="B132" s="5" t="s">
        <v>597</v>
      </c>
      <c r="C132" s="5" t="s">
        <v>633</v>
      </c>
      <c r="D132" s="5" t="s">
        <v>613</v>
      </c>
      <c r="E132" s="5" t="s">
        <v>618</v>
      </c>
      <c r="F132" s="6">
        <v>26400</v>
      </c>
      <c r="G132" s="7">
        <v>231</v>
      </c>
      <c r="H132" s="8">
        <v>19</v>
      </c>
      <c r="I132" s="8">
        <v>7</v>
      </c>
      <c r="J132" s="8">
        <f>IF(AND(C132="orio",D132="sestao"),85,IF(AND(C132="sestao",D132="orio"),parametros!$C$2,parametros!$C$3))</f>
        <v>85</v>
      </c>
      <c r="K132" s="8">
        <f t="shared" si="10"/>
        <v>2.72</v>
      </c>
      <c r="L132" s="8">
        <f>IF(OR(C132="orio",D132="orio"),parametros!$C$6,parametros!$C$7)</f>
        <v>9.1</v>
      </c>
      <c r="M132" s="28">
        <f t="shared" si="11"/>
        <v>8.75</v>
      </c>
      <c r="N132" s="10">
        <f t="shared" si="12"/>
        <v>240</v>
      </c>
      <c r="O132" s="40">
        <f t="shared" si="13"/>
        <v>-9</v>
      </c>
      <c r="P132" s="30">
        <f t="shared" si="14"/>
        <v>43665</v>
      </c>
    </row>
    <row r="133" spans="1:16">
      <c r="A133" s="4" t="s">
        <v>135</v>
      </c>
      <c r="B133" s="5" t="s">
        <v>601</v>
      </c>
      <c r="C133" s="5" t="s">
        <v>633</v>
      </c>
      <c r="D133" s="5" t="s">
        <v>613</v>
      </c>
      <c r="E133" s="5" t="s">
        <v>619</v>
      </c>
      <c r="F133" s="6">
        <v>25460</v>
      </c>
      <c r="G133" s="7">
        <v>231.69</v>
      </c>
      <c r="H133" s="8">
        <v>19</v>
      </c>
      <c r="I133" s="8">
        <v>7</v>
      </c>
      <c r="J133" s="8">
        <f>IF(AND(C133="orio",D133="sestao"),85,IF(AND(C133="sestao",D133="orio"),parametros!$C$2,parametros!$C$3))</f>
        <v>85</v>
      </c>
      <c r="K133" s="8">
        <f t="shared" si="10"/>
        <v>2.73</v>
      </c>
      <c r="L133" s="8">
        <f>IF(OR(C133="orio",D133="orio"),parametros!$C$6,parametros!$C$7)</f>
        <v>9.1</v>
      </c>
      <c r="M133" s="28">
        <f t="shared" si="11"/>
        <v>9.1</v>
      </c>
      <c r="N133" s="10">
        <f t="shared" si="12"/>
        <v>232</v>
      </c>
      <c r="O133" s="40">
        <f t="shared" si="13"/>
        <v>-0.31000000000000227</v>
      </c>
      <c r="P133" s="30">
        <f t="shared" si="14"/>
        <v>43665</v>
      </c>
    </row>
    <row r="134" spans="1:16">
      <c r="A134" s="4" t="s">
        <v>142</v>
      </c>
      <c r="B134" s="5" t="s">
        <v>604</v>
      </c>
      <c r="C134" s="5" t="s">
        <v>633</v>
      </c>
      <c r="D134" s="5" t="s">
        <v>613</v>
      </c>
      <c r="E134" s="5" t="s">
        <v>618</v>
      </c>
      <c r="F134" s="6">
        <v>24399</v>
      </c>
      <c r="G134" s="7">
        <v>222.03</v>
      </c>
      <c r="H134" s="8">
        <v>19</v>
      </c>
      <c r="I134" s="8">
        <v>7</v>
      </c>
      <c r="J134" s="8">
        <f>IF(AND(C134="orio",D134="sestao"),85,IF(AND(C134="sestao",D134="orio"),parametros!$C$2,parametros!$C$3))</f>
        <v>85</v>
      </c>
      <c r="K134" s="8">
        <f t="shared" si="10"/>
        <v>2.61</v>
      </c>
      <c r="L134" s="8">
        <f>IF(OR(C134="orio",D134="orio"),parametros!$C$6,parametros!$C$7)</f>
        <v>9.1</v>
      </c>
      <c r="M134" s="28">
        <f t="shared" si="11"/>
        <v>9.1</v>
      </c>
      <c r="N134" s="10">
        <f t="shared" si="12"/>
        <v>222</v>
      </c>
      <c r="O134" s="40">
        <f t="shared" si="13"/>
        <v>3.0000000000001137E-2</v>
      </c>
      <c r="P134" s="30">
        <f t="shared" si="14"/>
        <v>43665</v>
      </c>
    </row>
    <row r="135" spans="1:16">
      <c r="A135" s="4" t="s">
        <v>141</v>
      </c>
      <c r="B135" s="5" t="s">
        <v>599</v>
      </c>
      <c r="C135" s="5" t="s">
        <v>633</v>
      </c>
      <c r="D135" s="5" t="s">
        <v>613</v>
      </c>
      <c r="E135" s="5" t="s">
        <v>619</v>
      </c>
      <c r="F135" s="6">
        <v>24166</v>
      </c>
      <c r="G135" s="7">
        <v>219.91</v>
      </c>
      <c r="H135" s="8">
        <v>19</v>
      </c>
      <c r="I135" s="8">
        <v>7</v>
      </c>
      <c r="J135" s="8">
        <f>IF(AND(C135="orio",D135="sestao"),85,IF(AND(C135="sestao",D135="orio"),parametros!$C$2,parametros!$C$3))</f>
        <v>85</v>
      </c>
      <c r="K135" s="8">
        <f t="shared" si="10"/>
        <v>2.59</v>
      </c>
      <c r="L135" s="8">
        <f>IF(OR(C135="orio",D135="orio"),parametros!$C$6,parametros!$C$7)</f>
        <v>9.1</v>
      </c>
      <c r="M135" s="28">
        <f t="shared" si="11"/>
        <v>9.1</v>
      </c>
      <c r="N135" s="10">
        <f t="shared" si="12"/>
        <v>220</v>
      </c>
      <c r="O135" s="40">
        <f t="shared" si="13"/>
        <v>-9.0000000000003411E-2</v>
      </c>
      <c r="P135" s="30">
        <f t="shared" si="14"/>
        <v>43665</v>
      </c>
    </row>
    <row r="136" spans="1:16">
      <c r="A136" s="4" t="s">
        <v>133</v>
      </c>
      <c r="B136" s="5" t="s">
        <v>597</v>
      </c>
      <c r="C136" s="5" t="s">
        <v>613</v>
      </c>
      <c r="D136" s="5" t="s">
        <v>633</v>
      </c>
      <c r="E136" s="5" t="s">
        <v>619</v>
      </c>
      <c r="F136" s="6">
        <v>24120</v>
      </c>
      <c r="G136" s="7">
        <v>120.6</v>
      </c>
      <c r="H136" s="8">
        <v>19</v>
      </c>
      <c r="I136" s="8">
        <v>7</v>
      </c>
      <c r="J136" s="8">
        <f>IF(AND(C136="orio",D136="sestao"),85,IF(AND(C136="sestao",D136="orio"),parametros!$C$2,parametros!$C$3))</f>
        <v>85</v>
      </c>
      <c r="K136" s="8">
        <f t="shared" si="10"/>
        <v>1.42</v>
      </c>
      <c r="L136" s="8">
        <f>IF(OR(C136="orio",D136="orio"),parametros!$C$6,parametros!$C$7)</f>
        <v>9.1</v>
      </c>
      <c r="M136" s="28">
        <f t="shared" si="11"/>
        <v>5</v>
      </c>
      <c r="N136" s="10">
        <f t="shared" si="12"/>
        <v>219</v>
      </c>
      <c r="O136" s="40">
        <f t="shared" si="13"/>
        <v>-98.4</v>
      </c>
      <c r="P136" s="30">
        <f t="shared" si="14"/>
        <v>43665</v>
      </c>
    </row>
    <row r="137" spans="1:16">
      <c r="A137" s="4" t="s">
        <v>132</v>
      </c>
      <c r="B137" s="5" t="s">
        <v>597</v>
      </c>
      <c r="C137" s="5" t="s">
        <v>613</v>
      </c>
      <c r="D137" s="5" t="s">
        <v>633</v>
      </c>
      <c r="E137" s="5" t="s">
        <v>619</v>
      </c>
      <c r="F137" s="6">
        <v>24020</v>
      </c>
      <c r="G137" s="7">
        <v>120.1</v>
      </c>
      <c r="H137" s="8">
        <v>19</v>
      </c>
      <c r="I137" s="8">
        <v>7</v>
      </c>
      <c r="J137" s="8">
        <f>IF(AND(C137="orio",D137="sestao"),85,IF(AND(C137="sestao",D137="orio"),parametros!$C$2,parametros!$C$3))</f>
        <v>85</v>
      </c>
      <c r="K137" s="8">
        <f t="shared" si="10"/>
        <v>1.41</v>
      </c>
      <c r="L137" s="8">
        <f>IF(OR(C137="orio",D137="orio"),parametros!$C$6,parametros!$C$7)</f>
        <v>9.1</v>
      </c>
      <c r="M137" s="28">
        <f t="shared" si="11"/>
        <v>5</v>
      </c>
      <c r="N137" s="10">
        <f t="shared" si="12"/>
        <v>219</v>
      </c>
      <c r="O137" s="40">
        <f t="shared" si="13"/>
        <v>-98.9</v>
      </c>
      <c r="P137" s="30">
        <f t="shared" si="14"/>
        <v>43665</v>
      </c>
    </row>
    <row r="138" spans="1:16">
      <c r="A138" s="4" t="s">
        <v>138</v>
      </c>
      <c r="B138" s="5" t="s">
        <v>606</v>
      </c>
      <c r="C138" s="5" t="s">
        <v>613</v>
      </c>
      <c r="D138" s="5" t="s">
        <v>614</v>
      </c>
      <c r="E138" s="5" t="s">
        <v>619</v>
      </c>
      <c r="F138" s="6">
        <v>23060</v>
      </c>
      <c r="G138" s="7">
        <v>143.28</v>
      </c>
      <c r="H138" s="8">
        <v>19</v>
      </c>
      <c r="I138" s="8">
        <v>7</v>
      </c>
      <c r="J138" s="8">
        <f>IF(AND(C138="orio",D138="sestao"),85,IF(AND(C138="sestao",D138="orio"),parametros!$C$2,parametros!$C$3))</f>
        <v>73</v>
      </c>
      <c r="K138" s="8">
        <f t="shared" si="10"/>
        <v>1.96</v>
      </c>
      <c r="L138" s="8">
        <f>IF(OR(C138="orio",D138="orio"),parametros!$C$6,parametros!$C$7)</f>
        <v>5.97</v>
      </c>
      <c r="M138" s="28">
        <f t="shared" si="11"/>
        <v>6.21</v>
      </c>
      <c r="N138" s="10">
        <f t="shared" si="12"/>
        <v>138</v>
      </c>
      <c r="O138" s="40">
        <f t="shared" si="13"/>
        <v>5.2800000000000011</v>
      </c>
      <c r="P138" s="30">
        <f t="shared" si="14"/>
        <v>43665</v>
      </c>
    </row>
    <row r="139" spans="1:16">
      <c r="A139" s="4" t="s">
        <v>140</v>
      </c>
      <c r="B139" s="5" t="s">
        <v>606</v>
      </c>
      <c r="C139" s="5" t="s">
        <v>613</v>
      </c>
      <c r="D139" s="5" t="s">
        <v>614</v>
      </c>
      <c r="E139" s="5" t="s">
        <v>619</v>
      </c>
      <c r="F139" s="6">
        <v>21840</v>
      </c>
      <c r="G139" s="7">
        <v>143.28</v>
      </c>
      <c r="H139" s="8">
        <v>19</v>
      </c>
      <c r="I139" s="8">
        <v>7</v>
      </c>
      <c r="J139" s="8">
        <f>IF(AND(C139="orio",D139="sestao"),85,IF(AND(C139="sestao",D139="orio"),parametros!$C$2,parametros!$C$3))</f>
        <v>73</v>
      </c>
      <c r="K139" s="8">
        <f t="shared" si="10"/>
        <v>1.96</v>
      </c>
      <c r="L139" s="8">
        <f>IF(OR(C139="orio",D139="orio"),parametros!$C$6,parametros!$C$7)</f>
        <v>5.97</v>
      </c>
      <c r="M139" s="28">
        <f t="shared" si="11"/>
        <v>6.56</v>
      </c>
      <c r="N139" s="10">
        <f t="shared" si="12"/>
        <v>130</v>
      </c>
      <c r="O139" s="40">
        <f t="shared" si="13"/>
        <v>13.280000000000001</v>
      </c>
      <c r="P139" s="30">
        <f t="shared" si="14"/>
        <v>43665</v>
      </c>
    </row>
    <row r="140" spans="1:16">
      <c r="A140" s="4" t="s">
        <v>134</v>
      </c>
      <c r="B140" s="5" t="s">
        <v>601</v>
      </c>
      <c r="C140" s="5" t="s">
        <v>613</v>
      </c>
      <c r="D140" s="5" t="s">
        <v>614</v>
      </c>
      <c r="E140" s="5" t="s">
        <v>619</v>
      </c>
      <c r="F140" s="6">
        <v>18577</v>
      </c>
      <c r="G140" s="7">
        <v>143.28</v>
      </c>
      <c r="H140" s="8">
        <v>19</v>
      </c>
      <c r="I140" s="8">
        <v>7</v>
      </c>
      <c r="J140" s="8">
        <f>IF(AND(C140="orio",D140="sestao"),85,IF(AND(C140="sestao",D140="orio"),parametros!$C$2,parametros!$C$3))</f>
        <v>73</v>
      </c>
      <c r="K140" s="8">
        <f t="shared" si="10"/>
        <v>1.96</v>
      </c>
      <c r="L140" s="8">
        <f>IF(OR(C140="orio",D140="orio"),parametros!$C$6,parametros!$C$7)</f>
        <v>5.97</v>
      </c>
      <c r="M140" s="28">
        <f t="shared" si="11"/>
        <v>7.71</v>
      </c>
      <c r="N140" s="10">
        <f t="shared" si="12"/>
        <v>111</v>
      </c>
      <c r="O140" s="40">
        <f t="shared" si="13"/>
        <v>32.28</v>
      </c>
      <c r="P140" s="30">
        <f t="shared" si="14"/>
        <v>43665</v>
      </c>
    </row>
    <row r="141" spans="1:16">
      <c r="A141" s="4" t="s">
        <v>145</v>
      </c>
      <c r="B141" s="5" t="s">
        <v>597</v>
      </c>
      <c r="C141" s="5" t="s">
        <v>633</v>
      </c>
      <c r="D141" s="5" t="s">
        <v>613</v>
      </c>
      <c r="E141" s="5" t="s">
        <v>618</v>
      </c>
      <c r="F141" s="6">
        <v>27010</v>
      </c>
      <c r="G141" s="7">
        <v>236.34</v>
      </c>
      <c r="H141" s="8">
        <v>20</v>
      </c>
      <c r="I141" s="8">
        <v>7</v>
      </c>
      <c r="J141" s="8">
        <f>IF(AND(C141="orio",D141="sestao"),85,IF(AND(C141="sestao",D141="orio"),parametros!$C$2,parametros!$C$3))</f>
        <v>85</v>
      </c>
      <c r="K141" s="8">
        <f t="shared" si="10"/>
        <v>2.78</v>
      </c>
      <c r="L141" s="8">
        <f>IF(OR(C141="orio",D141="orio"),parametros!$C$6,parametros!$C$7)</f>
        <v>9.1</v>
      </c>
      <c r="M141" s="28">
        <f t="shared" si="11"/>
        <v>8.75</v>
      </c>
      <c r="N141" s="10">
        <f t="shared" si="12"/>
        <v>246</v>
      </c>
      <c r="O141" s="40">
        <f t="shared" si="13"/>
        <v>-9.6599999999999966</v>
      </c>
      <c r="P141" s="30">
        <f t="shared" si="14"/>
        <v>43666</v>
      </c>
    </row>
    <row r="142" spans="1:16">
      <c r="A142" s="4" t="s">
        <v>146</v>
      </c>
      <c r="B142" s="5" t="s">
        <v>597</v>
      </c>
      <c r="C142" s="5" t="s">
        <v>633</v>
      </c>
      <c r="D142" s="5" t="s">
        <v>613</v>
      </c>
      <c r="E142" s="5" t="s">
        <v>618</v>
      </c>
      <c r="F142" s="6">
        <v>26920</v>
      </c>
      <c r="G142" s="7">
        <v>235.55</v>
      </c>
      <c r="H142" s="8">
        <v>20</v>
      </c>
      <c r="I142" s="8">
        <v>7</v>
      </c>
      <c r="J142" s="8">
        <f>IF(AND(C142="orio",D142="sestao"),85,IF(AND(C142="sestao",D142="orio"),parametros!$C$2,parametros!$C$3))</f>
        <v>85</v>
      </c>
      <c r="K142" s="8">
        <f t="shared" si="10"/>
        <v>2.77</v>
      </c>
      <c r="L142" s="8">
        <f>IF(OR(C142="orio",D142="orio"),parametros!$C$6,parametros!$C$7)</f>
        <v>9.1</v>
      </c>
      <c r="M142" s="28">
        <f t="shared" si="11"/>
        <v>8.75</v>
      </c>
      <c r="N142" s="10">
        <f t="shared" si="12"/>
        <v>245</v>
      </c>
      <c r="O142" s="40">
        <f t="shared" si="13"/>
        <v>-9.4499999999999886</v>
      </c>
      <c r="P142" s="30">
        <f t="shared" si="14"/>
        <v>43666</v>
      </c>
    </row>
    <row r="143" spans="1:16">
      <c r="A143" s="4" t="s">
        <v>147</v>
      </c>
      <c r="B143" s="5" t="s">
        <v>598</v>
      </c>
      <c r="C143" s="5" t="s">
        <v>633</v>
      </c>
      <c r="D143" s="5" t="s">
        <v>613</v>
      </c>
      <c r="E143" s="5" t="s">
        <v>618</v>
      </c>
      <c r="F143" s="6">
        <v>25120</v>
      </c>
      <c r="G143" s="7">
        <v>228.59</v>
      </c>
      <c r="H143" s="8">
        <v>20</v>
      </c>
      <c r="I143" s="8">
        <v>7</v>
      </c>
      <c r="J143" s="8">
        <f>IF(AND(C143="orio",D143="sestao"),85,IF(AND(C143="sestao",D143="orio"),parametros!$C$2,parametros!$C$3))</f>
        <v>85</v>
      </c>
      <c r="K143" s="8">
        <f t="shared" si="10"/>
        <v>2.69</v>
      </c>
      <c r="L143" s="8">
        <f>IF(OR(C143="orio",D143="orio"),parametros!$C$6,parametros!$C$7)</f>
        <v>9.1</v>
      </c>
      <c r="M143" s="28">
        <f t="shared" si="11"/>
        <v>9.1</v>
      </c>
      <c r="N143" s="10">
        <f t="shared" si="12"/>
        <v>229</v>
      </c>
      <c r="O143" s="40">
        <f t="shared" si="13"/>
        <v>-0.40999999999999659</v>
      </c>
      <c r="P143" s="30">
        <f t="shared" si="14"/>
        <v>43666</v>
      </c>
    </row>
    <row r="144" spans="1:16">
      <c r="A144" s="4" t="s">
        <v>139</v>
      </c>
      <c r="B144" s="5" t="s">
        <v>600</v>
      </c>
      <c r="C144" s="5" t="s">
        <v>633</v>
      </c>
      <c r="D144" s="5" t="s">
        <v>613</v>
      </c>
      <c r="E144" s="5" t="s">
        <v>618</v>
      </c>
      <c r="F144" s="6">
        <v>24480</v>
      </c>
      <c r="G144" s="7">
        <v>222.77</v>
      </c>
      <c r="H144" s="8">
        <v>20</v>
      </c>
      <c r="I144" s="8">
        <v>7</v>
      </c>
      <c r="J144" s="8">
        <f>IF(AND(C144="orio",D144="sestao"),85,IF(AND(C144="sestao",D144="orio"),parametros!$C$2,parametros!$C$3))</f>
        <v>85</v>
      </c>
      <c r="K144" s="8">
        <f t="shared" si="10"/>
        <v>2.62</v>
      </c>
      <c r="L144" s="8">
        <f>IF(OR(C144="orio",D144="orio"),parametros!$C$6,parametros!$C$7)</f>
        <v>9.1</v>
      </c>
      <c r="M144" s="28">
        <f t="shared" si="11"/>
        <v>9.1</v>
      </c>
      <c r="N144" s="10">
        <f t="shared" si="12"/>
        <v>223</v>
      </c>
      <c r="O144" s="40">
        <f t="shared" si="13"/>
        <v>-0.22999999999998977</v>
      </c>
      <c r="P144" s="30">
        <f t="shared" si="14"/>
        <v>43666</v>
      </c>
    </row>
    <row r="145" spans="1:16">
      <c r="A145" s="4" t="s">
        <v>149</v>
      </c>
      <c r="B145" s="5" t="s">
        <v>598</v>
      </c>
      <c r="C145" s="5" t="s">
        <v>633</v>
      </c>
      <c r="D145" s="5" t="s">
        <v>613</v>
      </c>
      <c r="E145" s="5" t="s">
        <v>619</v>
      </c>
      <c r="F145" s="6">
        <v>23620</v>
      </c>
      <c r="G145" s="7">
        <v>218.4</v>
      </c>
      <c r="H145" s="8">
        <v>20</v>
      </c>
      <c r="I145" s="8">
        <v>7</v>
      </c>
      <c r="J145" s="8">
        <f>IF(AND(C145="orio",D145="sestao"),85,IF(AND(C145="sestao",D145="orio"),parametros!$C$2,parametros!$C$3))</f>
        <v>85</v>
      </c>
      <c r="K145" s="8">
        <f t="shared" si="10"/>
        <v>2.57</v>
      </c>
      <c r="L145" s="8">
        <f>IF(OR(C145="orio",D145="orio"),parametros!$C$6,parametros!$C$7)</f>
        <v>9.1</v>
      </c>
      <c r="M145" s="28">
        <f t="shared" si="11"/>
        <v>9.25</v>
      </c>
      <c r="N145" s="10">
        <f t="shared" si="12"/>
        <v>215</v>
      </c>
      <c r="O145" s="40">
        <f t="shared" si="13"/>
        <v>3.4000000000000057</v>
      </c>
      <c r="P145" s="30">
        <f t="shared" si="14"/>
        <v>43666</v>
      </c>
    </row>
    <row r="146" spans="1:16">
      <c r="A146" s="4" t="s">
        <v>143</v>
      </c>
      <c r="B146" s="5" t="s">
        <v>597</v>
      </c>
      <c r="C146" s="5" t="s">
        <v>613</v>
      </c>
      <c r="D146" s="5" t="s">
        <v>633</v>
      </c>
      <c r="E146" s="5" t="s">
        <v>619</v>
      </c>
      <c r="F146" s="6">
        <v>28780</v>
      </c>
      <c r="G146" s="7">
        <v>143.9</v>
      </c>
      <c r="H146" s="8">
        <v>20</v>
      </c>
      <c r="I146" s="8">
        <v>7</v>
      </c>
      <c r="J146" s="8">
        <f>IF(AND(C146="orio",D146="sestao"),85,IF(AND(C146="sestao",D146="orio"),parametros!$C$2,parametros!$C$3))</f>
        <v>85</v>
      </c>
      <c r="K146" s="8">
        <f t="shared" si="10"/>
        <v>1.69</v>
      </c>
      <c r="L146" s="8">
        <f>IF(OR(C146="orio",D146="orio"),parametros!$C$6,parametros!$C$7)</f>
        <v>9.1</v>
      </c>
      <c r="M146" s="28">
        <f t="shared" si="11"/>
        <v>5</v>
      </c>
      <c r="N146" s="10">
        <f t="shared" si="12"/>
        <v>262</v>
      </c>
      <c r="O146" s="40">
        <f t="shared" si="13"/>
        <v>-118.1</v>
      </c>
      <c r="P146" s="30">
        <f t="shared" si="14"/>
        <v>43666</v>
      </c>
    </row>
    <row r="147" spans="1:16">
      <c r="A147" s="4" t="s">
        <v>144</v>
      </c>
      <c r="B147" s="5" t="s">
        <v>597</v>
      </c>
      <c r="C147" s="5" t="s">
        <v>613</v>
      </c>
      <c r="D147" s="5" t="s">
        <v>633</v>
      </c>
      <c r="E147" s="5" t="s">
        <v>619</v>
      </c>
      <c r="F147" s="6">
        <v>26060</v>
      </c>
      <c r="G147" s="7">
        <v>130.30000000000001</v>
      </c>
      <c r="H147" s="8">
        <v>20</v>
      </c>
      <c r="I147" s="8">
        <v>7</v>
      </c>
      <c r="J147" s="8">
        <f>IF(AND(C147="orio",D147="sestao"),85,IF(AND(C147="sestao",D147="orio"),parametros!$C$2,parametros!$C$3))</f>
        <v>85</v>
      </c>
      <c r="K147" s="8">
        <f t="shared" si="10"/>
        <v>1.53</v>
      </c>
      <c r="L147" s="8">
        <f>IF(OR(C147="orio",D147="orio"),parametros!$C$6,parametros!$C$7)</f>
        <v>9.1</v>
      </c>
      <c r="M147" s="28">
        <f t="shared" si="11"/>
        <v>5</v>
      </c>
      <c r="N147" s="10">
        <f t="shared" si="12"/>
        <v>237</v>
      </c>
      <c r="O147" s="40">
        <f t="shared" si="13"/>
        <v>-106.69999999999999</v>
      </c>
      <c r="P147" s="30">
        <f t="shared" si="14"/>
        <v>43666</v>
      </c>
    </row>
    <row r="148" spans="1:16">
      <c r="A148" s="4" t="s">
        <v>148</v>
      </c>
      <c r="B148" s="5" t="s">
        <v>606</v>
      </c>
      <c r="C148" s="5" t="s">
        <v>613</v>
      </c>
      <c r="D148" s="5" t="s">
        <v>614</v>
      </c>
      <c r="E148" s="5" t="s">
        <v>619</v>
      </c>
      <c r="F148" s="6">
        <v>18261</v>
      </c>
      <c r="G148" s="7">
        <v>143.28</v>
      </c>
      <c r="H148" s="8">
        <v>20</v>
      </c>
      <c r="I148" s="8">
        <v>7</v>
      </c>
      <c r="J148" s="8">
        <f>IF(AND(C148="orio",D148="sestao"),85,IF(AND(C148="sestao",D148="orio"),parametros!$C$2,parametros!$C$3))</f>
        <v>73</v>
      </c>
      <c r="K148" s="8">
        <f t="shared" si="10"/>
        <v>1.96</v>
      </c>
      <c r="L148" s="8">
        <f>IF(OR(C148="orio",D148="orio"),parametros!$C$6,parametros!$C$7)</f>
        <v>5.97</v>
      </c>
      <c r="M148" s="28">
        <f t="shared" si="11"/>
        <v>7.85</v>
      </c>
      <c r="N148" s="10">
        <f t="shared" si="12"/>
        <v>109</v>
      </c>
      <c r="O148" s="40">
        <f t="shared" si="13"/>
        <v>34.28</v>
      </c>
      <c r="P148" s="30">
        <f t="shared" si="14"/>
        <v>43666</v>
      </c>
    </row>
    <row r="149" spans="1:16">
      <c r="A149" s="4" t="s">
        <v>153</v>
      </c>
      <c r="B149" s="5" t="s">
        <v>597</v>
      </c>
      <c r="C149" s="5" t="s">
        <v>633</v>
      </c>
      <c r="D149" s="5" t="s">
        <v>613</v>
      </c>
      <c r="E149" s="5" t="s">
        <v>618</v>
      </c>
      <c r="F149" s="6">
        <v>27400</v>
      </c>
      <c r="G149" s="7">
        <v>239.75</v>
      </c>
      <c r="H149" s="8">
        <v>21</v>
      </c>
      <c r="I149" s="8">
        <v>7</v>
      </c>
      <c r="J149" s="8">
        <f>IF(AND(C149="orio",D149="sestao"),85,IF(AND(C149="sestao",D149="orio"),parametros!$C$2,parametros!$C$3))</f>
        <v>85</v>
      </c>
      <c r="K149" s="8">
        <f t="shared" si="10"/>
        <v>2.82</v>
      </c>
      <c r="L149" s="8">
        <f>IF(OR(C149="orio",D149="orio"),parametros!$C$6,parametros!$C$7)</f>
        <v>9.1</v>
      </c>
      <c r="M149" s="28">
        <f t="shared" si="11"/>
        <v>8.75</v>
      </c>
      <c r="N149" s="10">
        <f t="shared" si="12"/>
        <v>249</v>
      </c>
      <c r="O149" s="40">
        <f t="shared" si="13"/>
        <v>-9.25</v>
      </c>
      <c r="P149" s="30">
        <f t="shared" si="14"/>
        <v>43667</v>
      </c>
    </row>
    <row r="150" spans="1:16">
      <c r="A150" s="4" t="s">
        <v>152</v>
      </c>
      <c r="B150" s="5" t="s">
        <v>598</v>
      </c>
      <c r="C150" s="5" t="s">
        <v>633</v>
      </c>
      <c r="D150" s="5" t="s">
        <v>613</v>
      </c>
      <c r="E150" s="5" t="s">
        <v>618</v>
      </c>
      <c r="F150" s="6">
        <v>23520</v>
      </c>
      <c r="G150" s="7">
        <v>218.4</v>
      </c>
      <c r="H150" s="8">
        <v>21</v>
      </c>
      <c r="I150" s="8">
        <v>7</v>
      </c>
      <c r="J150" s="8">
        <f>IF(AND(C150="orio",D150="sestao"),85,IF(AND(C150="sestao",D150="orio"),parametros!$C$2,parametros!$C$3))</f>
        <v>85</v>
      </c>
      <c r="K150" s="8">
        <f t="shared" si="10"/>
        <v>2.57</v>
      </c>
      <c r="L150" s="8">
        <f>IF(OR(C150="orio",D150="orio"),parametros!$C$6,parametros!$C$7)</f>
        <v>9.1</v>
      </c>
      <c r="M150" s="28">
        <f t="shared" si="11"/>
        <v>9.2899999999999991</v>
      </c>
      <c r="N150" s="10">
        <f t="shared" si="12"/>
        <v>214</v>
      </c>
      <c r="O150" s="40">
        <f t="shared" si="13"/>
        <v>4.4000000000000057</v>
      </c>
      <c r="P150" s="30">
        <f t="shared" si="14"/>
        <v>43667</v>
      </c>
    </row>
    <row r="151" spans="1:16">
      <c r="A151" s="4" t="s">
        <v>155</v>
      </c>
      <c r="B151" s="5" t="s">
        <v>598</v>
      </c>
      <c r="C151" s="5" t="s">
        <v>633</v>
      </c>
      <c r="D151" s="5" t="s">
        <v>613</v>
      </c>
      <c r="E151" s="5" t="s">
        <v>618</v>
      </c>
      <c r="F151" s="6">
        <v>15600</v>
      </c>
      <c r="G151" s="7">
        <v>218.4</v>
      </c>
      <c r="H151" s="8">
        <v>21</v>
      </c>
      <c r="I151" s="8">
        <v>7</v>
      </c>
      <c r="J151" s="8">
        <f>IF(AND(C151="orio",D151="sestao"),85,IF(AND(C151="sestao",D151="orio"),parametros!$C$2,parametros!$C$3))</f>
        <v>85</v>
      </c>
      <c r="K151" s="8">
        <f t="shared" si="10"/>
        <v>2.57</v>
      </c>
      <c r="L151" s="8">
        <f>IF(OR(C151="orio",D151="orio"),parametros!$C$6,parametros!$C$7)</f>
        <v>9.1</v>
      </c>
      <c r="M151" s="28">
        <f t="shared" si="11"/>
        <v>14</v>
      </c>
      <c r="N151" s="10">
        <f t="shared" si="12"/>
        <v>142</v>
      </c>
      <c r="O151" s="40">
        <f t="shared" si="13"/>
        <v>76.400000000000006</v>
      </c>
      <c r="P151" s="30">
        <f t="shared" si="14"/>
        <v>43667</v>
      </c>
    </row>
    <row r="152" spans="1:16">
      <c r="A152" s="4" t="s">
        <v>150</v>
      </c>
      <c r="B152" s="5" t="s">
        <v>597</v>
      </c>
      <c r="C152" s="5" t="s">
        <v>613</v>
      </c>
      <c r="D152" s="5" t="s">
        <v>633</v>
      </c>
      <c r="E152" s="5" t="s">
        <v>619</v>
      </c>
      <c r="F152" s="6">
        <v>27480</v>
      </c>
      <c r="G152" s="7">
        <v>137.4</v>
      </c>
      <c r="H152" s="8">
        <v>21</v>
      </c>
      <c r="I152" s="8">
        <v>7</v>
      </c>
      <c r="J152" s="8">
        <f>IF(AND(C152="orio",D152="sestao"),85,IF(AND(C152="sestao",D152="orio"),parametros!$C$2,parametros!$C$3))</f>
        <v>85</v>
      </c>
      <c r="K152" s="8">
        <f t="shared" si="10"/>
        <v>1.62</v>
      </c>
      <c r="L152" s="8">
        <f>IF(OR(C152="orio",D152="orio"),parametros!$C$6,parametros!$C$7)</f>
        <v>9.1</v>
      </c>
      <c r="M152" s="28">
        <f t="shared" si="11"/>
        <v>5</v>
      </c>
      <c r="N152" s="10">
        <f t="shared" si="12"/>
        <v>250</v>
      </c>
      <c r="O152" s="40">
        <f t="shared" si="13"/>
        <v>-112.6</v>
      </c>
      <c r="P152" s="30">
        <f t="shared" si="14"/>
        <v>43667</v>
      </c>
    </row>
    <row r="153" spans="1:16">
      <c r="A153" s="4" t="s">
        <v>154</v>
      </c>
      <c r="B153" s="5" t="s">
        <v>603</v>
      </c>
      <c r="C153" s="5" t="s">
        <v>613</v>
      </c>
      <c r="D153" s="5" t="s">
        <v>633</v>
      </c>
      <c r="E153" s="5" t="s">
        <v>619</v>
      </c>
      <c r="F153" s="6">
        <v>24940</v>
      </c>
      <c r="G153" s="7">
        <v>192.54</v>
      </c>
      <c r="H153" s="8">
        <v>21</v>
      </c>
      <c r="I153" s="8">
        <v>7</v>
      </c>
      <c r="J153" s="8">
        <f>IF(AND(C153="orio",D153="sestao"),85,IF(AND(C153="sestao",D153="orio"),parametros!$C$2,parametros!$C$3))</f>
        <v>85</v>
      </c>
      <c r="K153" s="8">
        <f t="shared" si="10"/>
        <v>2.27</v>
      </c>
      <c r="L153" s="8">
        <f>IF(OR(C153="orio",D153="orio"),parametros!$C$6,parametros!$C$7)</f>
        <v>9.1</v>
      </c>
      <c r="M153" s="28">
        <f t="shared" si="11"/>
        <v>7.72</v>
      </c>
      <c r="N153" s="10">
        <f t="shared" si="12"/>
        <v>227</v>
      </c>
      <c r="O153" s="40">
        <f t="shared" si="13"/>
        <v>-34.460000000000008</v>
      </c>
      <c r="P153" s="30">
        <f t="shared" si="14"/>
        <v>43667</v>
      </c>
    </row>
    <row r="154" spans="1:16">
      <c r="A154" s="4" t="s">
        <v>151</v>
      </c>
      <c r="B154" s="5" t="s">
        <v>597</v>
      </c>
      <c r="C154" s="5" t="s">
        <v>613</v>
      </c>
      <c r="D154" s="5" t="s">
        <v>633</v>
      </c>
      <c r="E154" s="5" t="s">
        <v>619</v>
      </c>
      <c r="F154" s="6">
        <v>24820</v>
      </c>
      <c r="G154" s="7">
        <v>124.1</v>
      </c>
      <c r="H154" s="8">
        <v>21</v>
      </c>
      <c r="I154" s="8">
        <v>7</v>
      </c>
      <c r="J154" s="8">
        <f>IF(AND(C154="orio",D154="sestao"),85,IF(AND(C154="sestao",D154="orio"),parametros!$C$2,parametros!$C$3))</f>
        <v>85</v>
      </c>
      <c r="K154" s="8">
        <f t="shared" si="10"/>
        <v>1.46</v>
      </c>
      <c r="L154" s="8">
        <f>IF(OR(C154="orio",D154="orio"),parametros!$C$6,parametros!$C$7)</f>
        <v>9.1</v>
      </c>
      <c r="M154" s="28">
        <f t="shared" si="11"/>
        <v>5</v>
      </c>
      <c r="N154" s="10">
        <f t="shared" si="12"/>
        <v>226</v>
      </c>
      <c r="O154" s="40">
        <f t="shared" si="13"/>
        <v>-101.9</v>
      </c>
      <c r="P154" s="30">
        <f t="shared" si="14"/>
        <v>43667</v>
      </c>
    </row>
    <row r="155" spans="1:16">
      <c r="A155" s="4" t="s">
        <v>157</v>
      </c>
      <c r="B155" s="5" t="s">
        <v>603</v>
      </c>
      <c r="C155" s="5" t="s">
        <v>613</v>
      </c>
      <c r="D155" s="5" t="s">
        <v>633</v>
      </c>
      <c r="E155" s="5" t="s">
        <v>619</v>
      </c>
      <c r="F155" s="6">
        <v>23104</v>
      </c>
      <c r="G155" s="7">
        <v>178.36</v>
      </c>
      <c r="H155" s="8">
        <v>21</v>
      </c>
      <c r="I155" s="8">
        <v>7</v>
      </c>
      <c r="J155" s="8">
        <f>IF(AND(C155="orio",D155="sestao"),85,IF(AND(C155="sestao",D155="orio"),parametros!$C$2,parametros!$C$3))</f>
        <v>85</v>
      </c>
      <c r="K155" s="8">
        <f t="shared" si="10"/>
        <v>2.1</v>
      </c>
      <c r="L155" s="8">
        <f>IF(OR(C155="orio",D155="orio"),parametros!$C$6,parametros!$C$7)</f>
        <v>9.1</v>
      </c>
      <c r="M155" s="28">
        <f t="shared" si="11"/>
        <v>7.72</v>
      </c>
      <c r="N155" s="10">
        <f t="shared" si="12"/>
        <v>210</v>
      </c>
      <c r="O155" s="40">
        <f t="shared" si="13"/>
        <v>-31.639999999999986</v>
      </c>
      <c r="P155" s="30">
        <f t="shared" si="14"/>
        <v>43667</v>
      </c>
    </row>
    <row r="156" spans="1:16">
      <c r="A156" s="4" t="s">
        <v>156</v>
      </c>
      <c r="B156" s="5" t="s">
        <v>606</v>
      </c>
      <c r="C156" s="5" t="s">
        <v>613</v>
      </c>
      <c r="D156" s="5" t="s">
        <v>614</v>
      </c>
      <c r="E156" s="5" t="s">
        <v>619</v>
      </c>
      <c r="F156" s="6">
        <v>23052</v>
      </c>
      <c r="G156" s="7">
        <v>143.28</v>
      </c>
      <c r="H156" s="8">
        <v>21</v>
      </c>
      <c r="I156" s="8">
        <v>7</v>
      </c>
      <c r="J156" s="8">
        <f>IF(AND(C156="orio",D156="sestao"),85,IF(AND(C156="sestao",D156="orio"),parametros!$C$2,parametros!$C$3))</f>
        <v>73</v>
      </c>
      <c r="K156" s="8">
        <f t="shared" si="10"/>
        <v>1.96</v>
      </c>
      <c r="L156" s="8">
        <f>IF(OR(C156="orio",D156="orio"),parametros!$C$6,parametros!$C$7)</f>
        <v>5.97</v>
      </c>
      <c r="M156" s="28">
        <f t="shared" si="11"/>
        <v>6.22</v>
      </c>
      <c r="N156" s="10">
        <f t="shared" si="12"/>
        <v>138</v>
      </c>
      <c r="O156" s="40">
        <f t="shared" si="13"/>
        <v>5.2800000000000011</v>
      </c>
      <c r="P156" s="30">
        <f t="shared" si="14"/>
        <v>43667</v>
      </c>
    </row>
    <row r="157" spans="1:16">
      <c r="A157" s="4" t="s">
        <v>158</v>
      </c>
      <c r="B157" s="5" t="s">
        <v>597</v>
      </c>
      <c r="C157" s="5" t="s">
        <v>633</v>
      </c>
      <c r="D157" s="5" t="s">
        <v>613</v>
      </c>
      <c r="E157" s="5" t="s">
        <v>618</v>
      </c>
      <c r="F157" s="6">
        <v>26360</v>
      </c>
      <c r="G157" s="7">
        <v>230.65</v>
      </c>
      <c r="H157" s="8">
        <v>24</v>
      </c>
      <c r="I157" s="8">
        <v>7</v>
      </c>
      <c r="J157" s="8">
        <f>IF(AND(C157="orio",D157="sestao"),85,IF(AND(C157="sestao",D157="orio"),parametros!$C$2,parametros!$C$3))</f>
        <v>85</v>
      </c>
      <c r="K157" s="8">
        <f t="shared" si="10"/>
        <v>2.71</v>
      </c>
      <c r="L157" s="8">
        <f>IF(OR(C157="orio",D157="orio"),parametros!$C$6,parametros!$C$7)</f>
        <v>9.1</v>
      </c>
      <c r="M157" s="28">
        <f t="shared" si="11"/>
        <v>8.75</v>
      </c>
      <c r="N157" s="10">
        <f t="shared" si="12"/>
        <v>240</v>
      </c>
      <c r="O157" s="40">
        <f t="shared" si="13"/>
        <v>-9.3499999999999943</v>
      </c>
      <c r="P157" s="30">
        <f t="shared" si="14"/>
        <v>43670</v>
      </c>
    </row>
    <row r="158" spans="1:16">
      <c r="A158" s="4" t="s">
        <v>164</v>
      </c>
      <c r="B158" s="5" t="s">
        <v>598</v>
      </c>
      <c r="C158" s="5" t="s">
        <v>633</v>
      </c>
      <c r="D158" s="5" t="s">
        <v>613</v>
      </c>
      <c r="E158" s="5" t="s">
        <v>618</v>
      </c>
      <c r="F158" s="6">
        <v>25280</v>
      </c>
      <c r="G158" s="7">
        <v>230.05</v>
      </c>
      <c r="H158" s="8">
        <v>26</v>
      </c>
      <c r="I158" s="8">
        <v>7</v>
      </c>
      <c r="J158" s="8">
        <f>IF(AND(C158="orio",D158="sestao"),85,IF(AND(C158="sestao",D158="orio"),parametros!$C$2,parametros!$C$3))</f>
        <v>85</v>
      </c>
      <c r="K158" s="8">
        <f t="shared" si="10"/>
        <v>2.71</v>
      </c>
      <c r="L158" s="8">
        <f>IF(OR(C158="orio",D158="orio"),parametros!$C$6,parametros!$C$7)</f>
        <v>9.1</v>
      </c>
      <c r="M158" s="28">
        <f t="shared" si="11"/>
        <v>9.1</v>
      </c>
      <c r="N158" s="10">
        <f t="shared" si="12"/>
        <v>230</v>
      </c>
      <c r="O158" s="40">
        <f t="shared" si="13"/>
        <v>5.0000000000011369E-2</v>
      </c>
      <c r="P158" s="30">
        <f t="shared" si="14"/>
        <v>43672</v>
      </c>
    </row>
    <row r="159" spans="1:16">
      <c r="A159" s="4" t="s">
        <v>165</v>
      </c>
      <c r="B159" s="5" t="s">
        <v>598</v>
      </c>
      <c r="C159" s="5" t="s">
        <v>633</v>
      </c>
      <c r="D159" s="5" t="s">
        <v>613</v>
      </c>
      <c r="E159" s="5" t="s">
        <v>618</v>
      </c>
      <c r="F159" s="6">
        <v>25220</v>
      </c>
      <c r="G159" s="7">
        <v>229.5</v>
      </c>
      <c r="H159" s="8">
        <v>26</v>
      </c>
      <c r="I159" s="8">
        <v>7</v>
      </c>
      <c r="J159" s="8">
        <f>IF(AND(C159="orio",D159="sestao"),85,IF(AND(C159="sestao",D159="orio"),parametros!$C$2,parametros!$C$3))</f>
        <v>85</v>
      </c>
      <c r="K159" s="8">
        <f t="shared" si="10"/>
        <v>2.7</v>
      </c>
      <c r="L159" s="8">
        <f>IF(OR(C159="orio",D159="orio"),parametros!$C$6,parametros!$C$7)</f>
        <v>9.1</v>
      </c>
      <c r="M159" s="28">
        <f t="shared" si="11"/>
        <v>9.1</v>
      </c>
      <c r="N159" s="10">
        <f t="shared" si="12"/>
        <v>230</v>
      </c>
      <c r="O159" s="40">
        <f t="shared" si="13"/>
        <v>-0.5</v>
      </c>
      <c r="P159" s="30">
        <f t="shared" si="14"/>
        <v>43672</v>
      </c>
    </row>
    <row r="160" spans="1:16">
      <c r="A160" s="4" t="s">
        <v>162</v>
      </c>
      <c r="B160" s="5" t="s">
        <v>599</v>
      </c>
      <c r="C160" s="5" t="s">
        <v>633</v>
      </c>
      <c r="D160" s="5" t="s">
        <v>613</v>
      </c>
      <c r="E160" s="5" t="s">
        <v>618</v>
      </c>
      <c r="F160" s="6">
        <v>25060</v>
      </c>
      <c r="G160" s="7">
        <v>228.05</v>
      </c>
      <c r="H160" s="8">
        <v>26</v>
      </c>
      <c r="I160" s="8">
        <v>7</v>
      </c>
      <c r="J160" s="8">
        <f>IF(AND(C160="orio",D160="sestao"),85,IF(AND(C160="sestao",D160="orio"),parametros!$C$2,parametros!$C$3))</f>
        <v>85</v>
      </c>
      <c r="K160" s="8">
        <f t="shared" si="10"/>
        <v>2.68</v>
      </c>
      <c r="L160" s="8">
        <f>IF(OR(C160="orio",D160="orio"),parametros!$C$6,parametros!$C$7)</f>
        <v>9.1</v>
      </c>
      <c r="M160" s="28">
        <f t="shared" si="11"/>
        <v>9.1</v>
      </c>
      <c r="N160" s="10">
        <f t="shared" si="12"/>
        <v>228</v>
      </c>
      <c r="O160" s="40">
        <f t="shared" si="13"/>
        <v>5.0000000000011369E-2</v>
      </c>
      <c r="P160" s="30">
        <f t="shared" si="14"/>
        <v>43672</v>
      </c>
    </row>
    <row r="161" spans="1:16">
      <c r="A161" s="4" t="s">
        <v>161</v>
      </c>
      <c r="B161" s="5" t="s">
        <v>599</v>
      </c>
      <c r="C161" s="5" t="s">
        <v>633</v>
      </c>
      <c r="D161" s="5" t="s">
        <v>613</v>
      </c>
      <c r="E161" s="5" t="s">
        <v>618</v>
      </c>
      <c r="F161" s="6">
        <v>25040</v>
      </c>
      <c r="G161" s="7">
        <v>227.86</v>
      </c>
      <c r="H161" s="8">
        <v>26</v>
      </c>
      <c r="I161" s="8">
        <v>7</v>
      </c>
      <c r="J161" s="8">
        <f>IF(AND(C161="orio",D161="sestao"),85,IF(AND(C161="sestao",D161="orio"),parametros!$C$2,parametros!$C$3))</f>
        <v>85</v>
      </c>
      <c r="K161" s="8">
        <f t="shared" si="10"/>
        <v>2.68</v>
      </c>
      <c r="L161" s="8">
        <f>IF(OR(C161="orio",D161="orio"),parametros!$C$6,parametros!$C$7)</f>
        <v>9.1</v>
      </c>
      <c r="M161" s="28">
        <f t="shared" si="11"/>
        <v>9.1</v>
      </c>
      <c r="N161" s="10">
        <f t="shared" si="12"/>
        <v>228</v>
      </c>
      <c r="O161" s="40">
        <f t="shared" si="13"/>
        <v>-0.13999999999998636</v>
      </c>
      <c r="P161" s="30">
        <f t="shared" si="14"/>
        <v>43672</v>
      </c>
    </row>
    <row r="162" spans="1:16">
      <c r="A162" s="4" t="s">
        <v>163</v>
      </c>
      <c r="B162" s="5" t="s">
        <v>598</v>
      </c>
      <c r="C162" s="5" t="s">
        <v>633</v>
      </c>
      <c r="D162" s="5" t="s">
        <v>613</v>
      </c>
      <c r="E162" s="5" t="s">
        <v>618</v>
      </c>
      <c r="F162" s="6">
        <v>23840</v>
      </c>
      <c r="G162" s="7">
        <v>218.4</v>
      </c>
      <c r="H162" s="8">
        <v>26</v>
      </c>
      <c r="I162" s="8">
        <v>7</v>
      </c>
      <c r="J162" s="8">
        <f>IF(AND(C162="orio",D162="sestao"),85,IF(AND(C162="sestao",D162="orio"),parametros!$C$2,parametros!$C$3))</f>
        <v>85</v>
      </c>
      <c r="K162" s="8">
        <f t="shared" si="10"/>
        <v>2.57</v>
      </c>
      <c r="L162" s="8">
        <f>IF(OR(C162="orio",D162="orio"),parametros!$C$6,parametros!$C$7)</f>
        <v>9.1</v>
      </c>
      <c r="M162" s="28">
        <f t="shared" si="11"/>
        <v>9.16</v>
      </c>
      <c r="N162" s="10">
        <f t="shared" si="12"/>
        <v>217</v>
      </c>
      <c r="O162" s="40">
        <f t="shared" si="13"/>
        <v>1.4000000000000057</v>
      </c>
      <c r="P162" s="30">
        <f t="shared" si="14"/>
        <v>43672</v>
      </c>
    </row>
    <row r="163" spans="1:16">
      <c r="A163" s="4" t="s">
        <v>166</v>
      </c>
      <c r="B163" s="5" t="s">
        <v>598</v>
      </c>
      <c r="C163" s="5" t="s">
        <v>633</v>
      </c>
      <c r="D163" s="5" t="s">
        <v>613</v>
      </c>
      <c r="E163" s="5" t="s">
        <v>618</v>
      </c>
      <c r="F163" s="6">
        <v>22900</v>
      </c>
      <c r="G163" s="7">
        <v>218.4</v>
      </c>
      <c r="H163" s="8">
        <v>26</v>
      </c>
      <c r="I163" s="8">
        <v>7</v>
      </c>
      <c r="J163" s="8">
        <f>IF(AND(C163="orio",D163="sestao"),85,IF(AND(C163="sestao",D163="orio"),parametros!$C$2,parametros!$C$3))</f>
        <v>85</v>
      </c>
      <c r="K163" s="8">
        <f t="shared" si="10"/>
        <v>2.57</v>
      </c>
      <c r="L163" s="8">
        <f>IF(OR(C163="orio",D163="orio"),parametros!$C$6,parametros!$C$7)</f>
        <v>9.1</v>
      </c>
      <c r="M163" s="28">
        <f t="shared" si="11"/>
        <v>9.5399999999999991</v>
      </c>
      <c r="N163" s="10">
        <f t="shared" si="12"/>
        <v>208</v>
      </c>
      <c r="O163" s="40">
        <f t="shared" si="13"/>
        <v>10.400000000000006</v>
      </c>
      <c r="P163" s="30">
        <f t="shared" si="14"/>
        <v>43672</v>
      </c>
    </row>
    <row r="164" spans="1:16">
      <c r="A164" s="4" t="s">
        <v>167</v>
      </c>
      <c r="B164" s="5" t="s">
        <v>600</v>
      </c>
      <c r="C164" s="5" t="s">
        <v>633</v>
      </c>
      <c r="D164" s="5" t="s">
        <v>613</v>
      </c>
      <c r="E164" s="5" t="s">
        <v>618</v>
      </c>
      <c r="F164" s="6">
        <v>22200</v>
      </c>
      <c r="G164" s="7">
        <v>218.4</v>
      </c>
      <c r="H164" s="8">
        <v>26</v>
      </c>
      <c r="I164" s="8">
        <v>7</v>
      </c>
      <c r="J164" s="8">
        <f>IF(AND(C164="orio",D164="sestao"),85,IF(AND(C164="sestao",D164="orio"),parametros!$C$2,parametros!$C$3))</f>
        <v>85</v>
      </c>
      <c r="K164" s="8">
        <f t="shared" si="10"/>
        <v>2.57</v>
      </c>
      <c r="L164" s="8">
        <f>IF(OR(C164="orio",D164="orio"),parametros!$C$6,parametros!$C$7)</f>
        <v>9.1</v>
      </c>
      <c r="M164" s="28">
        <f t="shared" si="11"/>
        <v>9.84</v>
      </c>
      <c r="N164" s="10">
        <f t="shared" si="12"/>
        <v>202</v>
      </c>
      <c r="O164" s="40">
        <f t="shared" si="13"/>
        <v>16.400000000000006</v>
      </c>
      <c r="P164" s="30">
        <f t="shared" si="14"/>
        <v>43672</v>
      </c>
    </row>
    <row r="165" spans="1:16">
      <c r="A165" s="4" t="s">
        <v>160</v>
      </c>
      <c r="B165" s="5" t="s">
        <v>603</v>
      </c>
      <c r="C165" s="5" t="s">
        <v>613</v>
      </c>
      <c r="D165" s="5" t="s">
        <v>633</v>
      </c>
      <c r="E165" s="5" t="s">
        <v>619</v>
      </c>
      <c r="F165" s="6">
        <v>21360</v>
      </c>
      <c r="G165" s="7">
        <v>197.58</v>
      </c>
      <c r="H165" s="8">
        <v>26</v>
      </c>
      <c r="I165" s="8">
        <v>7</v>
      </c>
      <c r="J165" s="8">
        <f>IF(AND(C165="orio",D165="sestao"),85,IF(AND(C165="sestao",D165="orio"),parametros!$C$2,parametros!$C$3))</f>
        <v>85</v>
      </c>
      <c r="K165" s="8">
        <f t="shared" si="10"/>
        <v>2.3199999999999998</v>
      </c>
      <c r="L165" s="8">
        <f>IF(OR(C165="orio",D165="orio"),parametros!$C$6,parametros!$C$7)</f>
        <v>9.1</v>
      </c>
      <c r="M165" s="28">
        <f t="shared" si="11"/>
        <v>9.25</v>
      </c>
      <c r="N165" s="10">
        <f t="shared" si="12"/>
        <v>194</v>
      </c>
      <c r="O165" s="40">
        <f t="shared" si="13"/>
        <v>3.5800000000000125</v>
      </c>
      <c r="P165" s="30">
        <f t="shared" si="14"/>
        <v>43672</v>
      </c>
    </row>
    <row r="166" spans="1:16">
      <c r="A166" s="4" t="s">
        <v>172</v>
      </c>
      <c r="B166" s="5" t="s">
        <v>600</v>
      </c>
      <c r="C166" s="5" t="s">
        <v>633</v>
      </c>
      <c r="D166" s="5" t="s">
        <v>613</v>
      </c>
      <c r="E166" s="5" t="s">
        <v>618</v>
      </c>
      <c r="F166" s="6">
        <v>25160</v>
      </c>
      <c r="G166" s="7">
        <v>228.96</v>
      </c>
      <c r="H166" s="8">
        <v>27</v>
      </c>
      <c r="I166" s="8">
        <v>7</v>
      </c>
      <c r="J166" s="8">
        <f>IF(AND(C166="orio",D166="sestao"),85,IF(AND(C166="sestao",D166="orio"),parametros!$C$2,parametros!$C$3))</f>
        <v>85</v>
      </c>
      <c r="K166" s="8">
        <f t="shared" si="10"/>
        <v>2.69</v>
      </c>
      <c r="L166" s="8">
        <f>IF(OR(C166="orio",D166="orio"),parametros!$C$6,parametros!$C$7)</f>
        <v>9.1</v>
      </c>
      <c r="M166" s="28">
        <f t="shared" si="11"/>
        <v>9.1</v>
      </c>
      <c r="N166" s="10">
        <f t="shared" si="12"/>
        <v>229</v>
      </c>
      <c r="O166" s="40">
        <f t="shared" si="13"/>
        <v>-3.9999999999992042E-2</v>
      </c>
      <c r="P166" s="30">
        <f t="shared" si="14"/>
        <v>43673</v>
      </c>
    </row>
    <row r="167" spans="1:16">
      <c r="A167" s="4" t="s">
        <v>171</v>
      </c>
      <c r="B167" s="5" t="s">
        <v>600</v>
      </c>
      <c r="C167" s="5" t="s">
        <v>633</v>
      </c>
      <c r="D167" s="5" t="s">
        <v>613</v>
      </c>
      <c r="E167" s="5" t="s">
        <v>618</v>
      </c>
      <c r="F167" s="6">
        <v>24585</v>
      </c>
      <c r="G167" s="7">
        <v>223.72</v>
      </c>
      <c r="H167" s="8">
        <v>27</v>
      </c>
      <c r="I167" s="8">
        <v>7</v>
      </c>
      <c r="J167" s="8">
        <f>IF(AND(C167="orio",D167="sestao"),85,IF(AND(C167="sestao",D167="orio"),parametros!$C$2,parametros!$C$3))</f>
        <v>85</v>
      </c>
      <c r="K167" s="8">
        <f t="shared" si="10"/>
        <v>2.63</v>
      </c>
      <c r="L167" s="8">
        <f>IF(OR(C167="orio",D167="orio"),parametros!$C$6,parametros!$C$7)</f>
        <v>9.1</v>
      </c>
      <c r="M167" s="28">
        <f t="shared" si="11"/>
        <v>9.1</v>
      </c>
      <c r="N167" s="10">
        <f t="shared" si="12"/>
        <v>224</v>
      </c>
      <c r="O167" s="40">
        <f t="shared" si="13"/>
        <v>-0.28000000000000114</v>
      </c>
      <c r="P167" s="30">
        <f t="shared" si="14"/>
        <v>43673</v>
      </c>
    </row>
    <row r="168" spans="1:16">
      <c r="A168" s="4" t="s">
        <v>169</v>
      </c>
      <c r="B168" s="5" t="s">
        <v>600</v>
      </c>
      <c r="C168" s="5" t="s">
        <v>633</v>
      </c>
      <c r="D168" s="5" t="s">
        <v>613</v>
      </c>
      <c r="E168" s="5" t="s">
        <v>618</v>
      </c>
      <c r="F168" s="6">
        <v>24465</v>
      </c>
      <c r="G168" s="7">
        <v>222.63</v>
      </c>
      <c r="H168" s="8">
        <v>27</v>
      </c>
      <c r="I168" s="8">
        <v>7</v>
      </c>
      <c r="J168" s="8">
        <f>IF(AND(C168="orio",D168="sestao"),85,IF(AND(C168="sestao",D168="orio"),parametros!$C$2,parametros!$C$3))</f>
        <v>85</v>
      </c>
      <c r="K168" s="8">
        <f t="shared" si="10"/>
        <v>2.62</v>
      </c>
      <c r="L168" s="8">
        <f>IF(OR(C168="orio",D168="orio"),parametros!$C$6,parametros!$C$7)</f>
        <v>9.1</v>
      </c>
      <c r="M168" s="28">
        <f t="shared" si="11"/>
        <v>9.1</v>
      </c>
      <c r="N168" s="10">
        <f t="shared" si="12"/>
        <v>223</v>
      </c>
      <c r="O168" s="40">
        <f t="shared" si="13"/>
        <v>-0.37000000000000455</v>
      </c>
      <c r="P168" s="30">
        <f t="shared" si="14"/>
        <v>43673</v>
      </c>
    </row>
    <row r="169" spans="1:16">
      <c r="A169" s="4" t="s">
        <v>170</v>
      </c>
      <c r="B169" s="5" t="s">
        <v>600</v>
      </c>
      <c r="C169" s="5" t="s">
        <v>633</v>
      </c>
      <c r="D169" s="5" t="s">
        <v>613</v>
      </c>
      <c r="E169" s="5" t="s">
        <v>618</v>
      </c>
      <c r="F169" s="6">
        <v>24440</v>
      </c>
      <c r="G169" s="7">
        <v>222.4</v>
      </c>
      <c r="H169" s="8">
        <v>27</v>
      </c>
      <c r="I169" s="8">
        <v>7</v>
      </c>
      <c r="J169" s="8">
        <f>IF(AND(C169="orio",D169="sestao"),85,IF(AND(C169="sestao",D169="orio"),parametros!$C$2,parametros!$C$3))</f>
        <v>85</v>
      </c>
      <c r="K169" s="8">
        <f t="shared" si="10"/>
        <v>2.62</v>
      </c>
      <c r="L169" s="8">
        <f>IF(OR(C169="orio",D169="orio"),parametros!$C$6,parametros!$C$7)</f>
        <v>9.1</v>
      </c>
      <c r="M169" s="28">
        <f t="shared" si="11"/>
        <v>9.1</v>
      </c>
      <c r="N169" s="10">
        <f t="shared" si="12"/>
        <v>222</v>
      </c>
      <c r="O169" s="40">
        <f t="shared" si="13"/>
        <v>0.40000000000000568</v>
      </c>
      <c r="P169" s="30">
        <f t="shared" si="14"/>
        <v>43673</v>
      </c>
    </row>
    <row r="170" spans="1:16">
      <c r="A170" s="4" t="s">
        <v>173</v>
      </c>
      <c r="B170" s="5" t="s">
        <v>598</v>
      </c>
      <c r="C170" s="5" t="s">
        <v>633</v>
      </c>
      <c r="D170" s="5" t="s">
        <v>613</v>
      </c>
      <c r="E170" s="5" t="s">
        <v>618</v>
      </c>
      <c r="F170" s="6">
        <v>24340</v>
      </c>
      <c r="G170" s="7">
        <v>221.49</v>
      </c>
      <c r="H170" s="8">
        <v>27</v>
      </c>
      <c r="I170" s="8">
        <v>7</v>
      </c>
      <c r="J170" s="8">
        <f>IF(AND(C170="orio",D170="sestao"),85,IF(AND(C170="sestao",D170="orio"),parametros!$C$2,parametros!$C$3))</f>
        <v>85</v>
      </c>
      <c r="K170" s="8">
        <f t="shared" si="10"/>
        <v>2.61</v>
      </c>
      <c r="L170" s="8">
        <f>IF(OR(C170="orio",D170="orio"),parametros!$C$6,parametros!$C$7)</f>
        <v>9.1</v>
      </c>
      <c r="M170" s="28">
        <f t="shared" si="11"/>
        <v>9.1</v>
      </c>
      <c r="N170" s="10">
        <f t="shared" si="12"/>
        <v>221</v>
      </c>
      <c r="O170" s="40">
        <f t="shared" si="13"/>
        <v>0.49000000000000909</v>
      </c>
      <c r="P170" s="30">
        <f t="shared" si="14"/>
        <v>43673</v>
      </c>
    </row>
    <row r="171" spans="1:16">
      <c r="A171" s="4" t="s">
        <v>168</v>
      </c>
      <c r="B171" s="5" t="s">
        <v>600</v>
      </c>
      <c r="C171" s="5" t="s">
        <v>633</v>
      </c>
      <c r="D171" s="5" t="s">
        <v>613</v>
      </c>
      <c r="E171" s="5" t="s">
        <v>618</v>
      </c>
      <c r="F171" s="6">
        <v>24160</v>
      </c>
      <c r="G171" s="7">
        <v>219.86</v>
      </c>
      <c r="H171" s="8">
        <v>27</v>
      </c>
      <c r="I171" s="8">
        <v>7</v>
      </c>
      <c r="J171" s="8">
        <f>IF(AND(C171="orio",D171="sestao"),85,IF(AND(C171="sestao",D171="orio"),parametros!$C$2,parametros!$C$3))</f>
        <v>85</v>
      </c>
      <c r="K171" s="8">
        <f t="shared" si="10"/>
        <v>2.59</v>
      </c>
      <c r="L171" s="8">
        <f>IF(OR(C171="orio",D171="orio"),parametros!$C$6,parametros!$C$7)</f>
        <v>9.1</v>
      </c>
      <c r="M171" s="28">
        <f t="shared" si="11"/>
        <v>9.1</v>
      </c>
      <c r="N171" s="10">
        <f t="shared" si="12"/>
        <v>220</v>
      </c>
      <c r="O171" s="40">
        <f t="shared" si="13"/>
        <v>-0.13999999999998636</v>
      </c>
      <c r="P171" s="30">
        <f t="shared" si="14"/>
        <v>43673</v>
      </c>
    </row>
    <row r="172" spans="1:16">
      <c r="A172" s="4" t="s">
        <v>175</v>
      </c>
      <c r="B172" s="5" t="s">
        <v>599</v>
      </c>
      <c r="C172" s="5" t="s">
        <v>633</v>
      </c>
      <c r="D172" s="5" t="s">
        <v>613</v>
      </c>
      <c r="E172" s="5" t="s">
        <v>618</v>
      </c>
      <c r="F172" s="6">
        <v>23960</v>
      </c>
      <c r="G172" s="7">
        <v>218.4</v>
      </c>
      <c r="H172" s="8">
        <v>27</v>
      </c>
      <c r="I172" s="8">
        <v>7</v>
      </c>
      <c r="J172" s="8">
        <f>IF(AND(C172="orio",D172="sestao"),85,IF(AND(C172="sestao",D172="orio"),parametros!$C$2,parametros!$C$3))</f>
        <v>85</v>
      </c>
      <c r="K172" s="8">
        <f t="shared" si="10"/>
        <v>2.57</v>
      </c>
      <c r="L172" s="8">
        <f>IF(OR(C172="orio",D172="orio"),parametros!$C$6,parametros!$C$7)</f>
        <v>9.1</v>
      </c>
      <c r="M172" s="28">
        <f t="shared" si="11"/>
        <v>9.1199999999999992</v>
      </c>
      <c r="N172" s="10">
        <f t="shared" si="12"/>
        <v>218</v>
      </c>
      <c r="O172" s="40">
        <f t="shared" si="13"/>
        <v>0.40000000000000568</v>
      </c>
      <c r="P172" s="30">
        <f t="shared" si="14"/>
        <v>43673</v>
      </c>
    </row>
    <row r="173" spans="1:16">
      <c r="A173" s="4" t="s">
        <v>174</v>
      </c>
      <c r="B173" s="5" t="s">
        <v>604</v>
      </c>
      <c r="C173" s="5" t="s">
        <v>633</v>
      </c>
      <c r="D173" s="5" t="s">
        <v>613</v>
      </c>
      <c r="E173" s="5" t="s">
        <v>618</v>
      </c>
      <c r="F173" s="6">
        <v>23860</v>
      </c>
      <c r="G173" s="7">
        <v>218.4</v>
      </c>
      <c r="H173" s="8">
        <v>27</v>
      </c>
      <c r="I173" s="8">
        <v>7</v>
      </c>
      <c r="J173" s="8">
        <f>IF(AND(C173="orio",D173="sestao"),85,IF(AND(C173="sestao",D173="orio"),parametros!$C$2,parametros!$C$3))</f>
        <v>85</v>
      </c>
      <c r="K173" s="8">
        <f t="shared" si="10"/>
        <v>2.57</v>
      </c>
      <c r="L173" s="8">
        <f>IF(OR(C173="orio",D173="orio"),parametros!$C$6,parametros!$C$7)</f>
        <v>9.1</v>
      </c>
      <c r="M173" s="28">
        <f t="shared" si="11"/>
        <v>9.15</v>
      </c>
      <c r="N173" s="10">
        <f t="shared" si="12"/>
        <v>217</v>
      </c>
      <c r="O173" s="40">
        <f t="shared" si="13"/>
        <v>1.4000000000000057</v>
      </c>
      <c r="P173" s="30">
        <f t="shared" si="14"/>
        <v>43673</v>
      </c>
    </row>
    <row r="174" spans="1:16">
      <c r="A174" s="4" t="s">
        <v>182</v>
      </c>
      <c r="B174" s="5" t="s">
        <v>599</v>
      </c>
      <c r="C174" s="5" t="s">
        <v>633</v>
      </c>
      <c r="D174" s="5" t="s">
        <v>613</v>
      </c>
      <c r="E174" s="5" t="s">
        <v>618</v>
      </c>
      <c r="F174" s="6">
        <v>25380</v>
      </c>
      <c r="G174" s="7">
        <v>230.96</v>
      </c>
      <c r="H174" s="8">
        <v>21</v>
      </c>
      <c r="I174" s="8">
        <v>8</v>
      </c>
      <c r="J174" s="8">
        <f>IF(AND(C174="orio",D174="sestao"),85,IF(AND(C174="sestao",D174="orio"),parametros!$C$2,parametros!$C$3))</f>
        <v>85</v>
      </c>
      <c r="K174" s="8">
        <f t="shared" si="10"/>
        <v>2.72</v>
      </c>
      <c r="L174" s="8">
        <f>IF(OR(C174="orio",D174="orio"),parametros!$C$6,parametros!$C$7)</f>
        <v>9.1</v>
      </c>
      <c r="M174" s="28">
        <f t="shared" si="11"/>
        <v>9.1</v>
      </c>
      <c r="N174" s="10">
        <f t="shared" si="12"/>
        <v>231</v>
      </c>
      <c r="O174" s="40">
        <f t="shared" si="13"/>
        <v>-3.9999999999992042E-2</v>
      </c>
      <c r="P174" s="30">
        <f t="shared" si="14"/>
        <v>43698</v>
      </c>
    </row>
    <row r="175" spans="1:16">
      <c r="A175" s="4" t="s">
        <v>178</v>
      </c>
      <c r="B175" s="5" t="s">
        <v>600</v>
      </c>
      <c r="C175" s="5" t="s">
        <v>633</v>
      </c>
      <c r="D175" s="5" t="s">
        <v>613</v>
      </c>
      <c r="E175" s="5" t="s">
        <v>618</v>
      </c>
      <c r="F175" s="6">
        <v>24782</v>
      </c>
      <c r="G175" s="7">
        <v>225.52</v>
      </c>
      <c r="H175" s="8">
        <v>21</v>
      </c>
      <c r="I175" s="8">
        <v>8</v>
      </c>
      <c r="J175" s="8">
        <f>IF(AND(C175="orio",D175="sestao"),85,IF(AND(C175="sestao",D175="orio"),parametros!$C$2,parametros!$C$3))</f>
        <v>85</v>
      </c>
      <c r="K175" s="8">
        <f t="shared" si="10"/>
        <v>2.65</v>
      </c>
      <c r="L175" s="8">
        <f>IF(OR(C175="orio",D175="orio"),parametros!$C$6,parametros!$C$7)</f>
        <v>9.1</v>
      </c>
      <c r="M175" s="28">
        <f t="shared" si="11"/>
        <v>9.1</v>
      </c>
      <c r="N175" s="10">
        <f t="shared" si="12"/>
        <v>226</v>
      </c>
      <c r="O175" s="40">
        <f t="shared" si="13"/>
        <v>-0.47999999999998977</v>
      </c>
      <c r="P175" s="30">
        <f t="shared" si="14"/>
        <v>43698</v>
      </c>
    </row>
    <row r="176" spans="1:16">
      <c r="A176" s="4" t="s">
        <v>176</v>
      </c>
      <c r="B176" s="5" t="s">
        <v>600</v>
      </c>
      <c r="C176" s="5" t="s">
        <v>633</v>
      </c>
      <c r="D176" s="5" t="s">
        <v>613</v>
      </c>
      <c r="E176" s="5" t="s">
        <v>618</v>
      </c>
      <c r="F176" s="6">
        <v>24480</v>
      </c>
      <c r="G176" s="7">
        <v>222.77</v>
      </c>
      <c r="H176" s="8">
        <v>21</v>
      </c>
      <c r="I176" s="8">
        <v>8</v>
      </c>
      <c r="J176" s="8">
        <f>IF(AND(C176="orio",D176="sestao"),85,IF(AND(C176="sestao",D176="orio"),parametros!$C$2,parametros!$C$3))</f>
        <v>85</v>
      </c>
      <c r="K176" s="8">
        <f t="shared" si="10"/>
        <v>2.62</v>
      </c>
      <c r="L176" s="8">
        <f>IF(OR(C176="orio",D176="orio"),parametros!$C$6,parametros!$C$7)</f>
        <v>9.1</v>
      </c>
      <c r="M176" s="28">
        <f t="shared" si="11"/>
        <v>9.1</v>
      </c>
      <c r="N176" s="10">
        <f t="shared" si="12"/>
        <v>223</v>
      </c>
      <c r="O176" s="40">
        <f t="shared" si="13"/>
        <v>-0.22999999999998977</v>
      </c>
      <c r="P176" s="30">
        <f t="shared" si="14"/>
        <v>43698</v>
      </c>
    </row>
    <row r="177" spans="1:16">
      <c r="A177" s="4" t="s">
        <v>181</v>
      </c>
      <c r="B177" s="5" t="s">
        <v>599</v>
      </c>
      <c r="C177" s="5" t="s">
        <v>633</v>
      </c>
      <c r="D177" s="5" t="s">
        <v>613</v>
      </c>
      <c r="E177" s="5" t="s">
        <v>618</v>
      </c>
      <c r="F177" s="6">
        <v>24410</v>
      </c>
      <c r="G177" s="7">
        <v>222.13</v>
      </c>
      <c r="H177" s="8">
        <v>21</v>
      </c>
      <c r="I177" s="8">
        <v>8</v>
      </c>
      <c r="J177" s="8">
        <f>IF(AND(C177="orio",D177="sestao"),85,IF(AND(C177="sestao",D177="orio"),parametros!$C$2,parametros!$C$3))</f>
        <v>85</v>
      </c>
      <c r="K177" s="8">
        <f t="shared" si="10"/>
        <v>2.61</v>
      </c>
      <c r="L177" s="8">
        <f>IF(OR(C177="orio",D177="orio"),parametros!$C$6,parametros!$C$7)</f>
        <v>9.1</v>
      </c>
      <c r="M177" s="28">
        <f t="shared" si="11"/>
        <v>9.1</v>
      </c>
      <c r="N177" s="10">
        <f t="shared" si="12"/>
        <v>222</v>
      </c>
      <c r="O177" s="40">
        <f t="shared" si="13"/>
        <v>0.12999999999999545</v>
      </c>
      <c r="P177" s="30">
        <f t="shared" si="14"/>
        <v>43698</v>
      </c>
    </row>
    <row r="178" spans="1:16">
      <c r="A178" s="4" t="s">
        <v>184</v>
      </c>
      <c r="B178" s="5" t="s">
        <v>600</v>
      </c>
      <c r="C178" s="5" t="s">
        <v>633</v>
      </c>
      <c r="D178" s="5" t="s">
        <v>613</v>
      </c>
      <c r="E178" s="5" t="s">
        <v>618</v>
      </c>
      <c r="F178" s="6">
        <v>24268</v>
      </c>
      <c r="G178" s="7">
        <v>220.84</v>
      </c>
      <c r="H178" s="8">
        <v>21</v>
      </c>
      <c r="I178" s="8">
        <v>8</v>
      </c>
      <c r="J178" s="8">
        <f>IF(AND(C178="orio",D178="sestao"),85,IF(AND(C178="sestao",D178="orio"),parametros!$C$2,parametros!$C$3))</f>
        <v>85</v>
      </c>
      <c r="K178" s="8">
        <f t="shared" si="10"/>
        <v>2.6</v>
      </c>
      <c r="L178" s="8">
        <f>IF(OR(C178="orio",D178="orio"),parametros!$C$6,parametros!$C$7)</f>
        <v>9.1</v>
      </c>
      <c r="M178" s="28">
        <f t="shared" si="11"/>
        <v>9.1</v>
      </c>
      <c r="N178" s="10">
        <f t="shared" si="12"/>
        <v>221</v>
      </c>
      <c r="O178" s="40">
        <f t="shared" si="13"/>
        <v>-0.15999999999999659</v>
      </c>
      <c r="P178" s="30">
        <f t="shared" si="14"/>
        <v>43698</v>
      </c>
    </row>
    <row r="179" spans="1:16">
      <c r="A179" s="4" t="s">
        <v>177</v>
      </c>
      <c r="B179" s="5" t="s">
        <v>600</v>
      </c>
      <c r="C179" s="5" t="s">
        <v>633</v>
      </c>
      <c r="D179" s="5" t="s">
        <v>613</v>
      </c>
      <c r="E179" s="5" t="s">
        <v>618</v>
      </c>
      <c r="F179" s="6">
        <v>24180</v>
      </c>
      <c r="G179" s="7">
        <v>220.04</v>
      </c>
      <c r="H179" s="8">
        <v>21</v>
      </c>
      <c r="I179" s="8">
        <v>8</v>
      </c>
      <c r="J179" s="8">
        <f>IF(AND(C179="orio",D179="sestao"),85,IF(AND(C179="sestao",D179="orio"),parametros!$C$2,parametros!$C$3))</f>
        <v>85</v>
      </c>
      <c r="K179" s="8">
        <f t="shared" si="10"/>
        <v>2.59</v>
      </c>
      <c r="L179" s="8">
        <f>IF(OR(C179="orio",D179="orio"),parametros!$C$6,parametros!$C$7)</f>
        <v>9.1</v>
      </c>
      <c r="M179" s="28">
        <f t="shared" si="11"/>
        <v>9.1</v>
      </c>
      <c r="N179" s="10">
        <f t="shared" si="12"/>
        <v>220</v>
      </c>
      <c r="O179" s="40">
        <f t="shared" si="13"/>
        <v>3.9999999999992042E-2</v>
      </c>
      <c r="P179" s="30">
        <f t="shared" si="14"/>
        <v>43698</v>
      </c>
    </row>
    <row r="180" spans="1:16">
      <c r="A180" s="4" t="s">
        <v>183</v>
      </c>
      <c r="B180" s="5" t="s">
        <v>599</v>
      </c>
      <c r="C180" s="5" t="s">
        <v>633</v>
      </c>
      <c r="D180" s="5" t="s">
        <v>613</v>
      </c>
      <c r="E180" s="5" t="s">
        <v>618</v>
      </c>
      <c r="F180" s="6">
        <v>24080</v>
      </c>
      <c r="G180" s="7">
        <v>219.13</v>
      </c>
      <c r="H180" s="8">
        <v>21</v>
      </c>
      <c r="I180" s="8">
        <v>8</v>
      </c>
      <c r="J180" s="8">
        <f>IF(AND(C180="orio",D180="sestao"),85,IF(AND(C180="sestao",D180="orio"),parametros!$C$2,parametros!$C$3))</f>
        <v>85</v>
      </c>
      <c r="K180" s="8">
        <f t="shared" si="10"/>
        <v>2.58</v>
      </c>
      <c r="L180" s="8">
        <f>IF(OR(C180="orio",D180="orio"),parametros!$C$6,parametros!$C$7)</f>
        <v>9.1</v>
      </c>
      <c r="M180" s="28">
        <f t="shared" si="11"/>
        <v>9.1</v>
      </c>
      <c r="N180" s="10">
        <f t="shared" si="12"/>
        <v>219</v>
      </c>
      <c r="O180" s="40">
        <f t="shared" si="13"/>
        <v>0.12999999999999545</v>
      </c>
      <c r="P180" s="30">
        <f t="shared" si="14"/>
        <v>43698</v>
      </c>
    </row>
    <row r="181" spans="1:16">
      <c r="A181" s="4" t="s">
        <v>179</v>
      </c>
      <c r="B181" s="5" t="s">
        <v>598</v>
      </c>
      <c r="C181" s="5" t="s">
        <v>633</v>
      </c>
      <c r="D181" s="5" t="s">
        <v>613</v>
      </c>
      <c r="E181" s="5" t="s">
        <v>618</v>
      </c>
      <c r="F181" s="6">
        <v>23247</v>
      </c>
      <c r="G181" s="7">
        <v>218.4</v>
      </c>
      <c r="H181" s="8">
        <v>21</v>
      </c>
      <c r="I181" s="8">
        <v>8</v>
      </c>
      <c r="J181" s="8">
        <f>IF(AND(C181="orio",D181="sestao"),85,IF(AND(C181="sestao",D181="orio"),parametros!$C$2,parametros!$C$3))</f>
        <v>85</v>
      </c>
      <c r="K181" s="8">
        <f t="shared" si="10"/>
        <v>2.57</v>
      </c>
      <c r="L181" s="8">
        <f>IF(OR(C181="orio",D181="orio"),parametros!$C$6,parametros!$C$7)</f>
        <v>9.1</v>
      </c>
      <c r="M181" s="28">
        <f t="shared" si="11"/>
        <v>9.39</v>
      </c>
      <c r="N181" s="10">
        <f t="shared" si="12"/>
        <v>212</v>
      </c>
      <c r="O181" s="40">
        <f t="shared" si="13"/>
        <v>6.4000000000000057</v>
      </c>
      <c r="P181" s="30">
        <f t="shared" si="14"/>
        <v>43698</v>
      </c>
    </row>
    <row r="182" spans="1:16">
      <c r="A182" s="4" t="s">
        <v>180</v>
      </c>
      <c r="B182" s="5" t="s">
        <v>598</v>
      </c>
      <c r="C182" s="5" t="s">
        <v>633</v>
      </c>
      <c r="D182" s="5" t="s">
        <v>613</v>
      </c>
      <c r="E182" s="5" t="s">
        <v>618</v>
      </c>
      <c r="F182" s="6">
        <v>23000</v>
      </c>
      <c r="G182" s="7">
        <v>218.4</v>
      </c>
      <c r="H182" s="8">
        <v>21</v>
      </c>
      <c r="I182" s="8">
        <v>8</v>
      </c>
      <c r="J182" s="8">
        <f>IF(AND(C182="orio",D182="sestao"),85,IF(AND(C182="sestao",D182="orio"),parametros!$C$2,parametros!$C$3))</f>
        <v>85</v>
      </c>
      <c r="K182" s="8">
        <f t="shared" si="10"/>
        <v>2.57</v>
      </c>
      <c r="L182" s="8">
        <f>IF(OR(C182="orio",D182="orio"),parametros!$C$6,parametros!$C$7)</f>
        <v>9.1</v>
      </c>
      <c r="M182" s="28">
        <f t="shared" si="11"/>
        <v>9.5</v>
      </c>
      <c r="N182" s="10">
        <f t="shared" si="12"/>
        <v>209</v>
      </c>
      <c r="O182" s="40">
        <f t="shared" si="13"/>
        <v>9.4000000000000057</v>
      </c>
      <c r="P182" s="30">
        <f t="shared" si="14"/>
        <v>43698</v>
      </c>
    </row>
    <row r="183" spans="1:16">
      <c r="A183" s="4" t="s">
        <v>185</v>
      </c>
      <c r="B183" s="5" t="s">
        <v>600</v>
      </c>
      <c r="C183" s="5" t="s">
        <v>633</v>
      </c>
      <c r="D183" s="5" t="s">
        <v>613</v>
      </c>
      <c r="E183" s="5" t="s">
        <v>618</v>
      </c>
      <c r="F183" s="6">
        <v>25400</v>
      </c>
      <c r="G183" s="7">
        <v>231.14</v>
      </c>
      <c r="H183" s="8">
        <v>22</v>
      </c>
      <c r="I183" s="8">
        <v>8</v>
      </c>
      <c r="J183" s="8">
        <f>IF(AND(C183="orio",D183="sestao"),85,IF(AND(C183="sestao",D183="orio"),parametros!$C$2,parametros!$C$3))</f>
        <v>85</v>
      </c>
      <c r="K183" s="8">
        <f t="shared" si="10"/>
        <v>2.72</v>
      </c>
      <c r="L183" s="8">
        <f>IF(OR(C183="orio",D183="orio"),parametros!$C$6,parametros!$C$7)</f>
        <v>9.1</v>
      </c>
      <c r="M183" s="28">
        <f t="shared" si="11"/>
        <v>9.1</v>
      </c>
      <c r="N183" s="10">
        <f t="shared" si="12"/>
        <v>231</v>
      </c>
      <c r="O183" s="40">
        <f t="shared" si="13"/>
        <v>0.13999999999998636</v>
      </c>
      <c r="P183" s="30">
        <f t="shared" si="14"/>
        <v>43699</v>
      </c>
    </row>
    <row r="184" spans="1:16">
      <c r="A184" s="4" t="s">
        <v>186</v>
      </c>
      <c r="B184" s="5" t="s">
        <v>600</v>
      </c>
      <c r="C184" s="5" t="s">
        <v>633</v>
      </c>
      <c r="D184" s="5" t="s">
        <v>613</v>
      </c>
      <c r="E184" s="5" t="s">
        <v>618</v>
      </c>
      <c r="F184" s="6">
        <v>25140</v>
      </c>
      <c r="G184" s="7">
        <v>228.77</v>
      </c>
      <c r="H184" s="8">
        <v>22</v>
      </c>
      <c r="I184" s="8">
        <v>8</v>
      </c>
      <c r="J184" s="8">
        <f>IF(AND(C184="orio",D184="sestao"),85,IF(AND(C184="sestao",D184="orio"),parametros!$C$2,parametros!$C$3))</f>
        <v>85</v>
      </c>
      <c r="K184" s="8">
        <f t="shared" si="10"/>
        <v>2.69</v>
      </c>
      <c r="L184" s="8">
        <f>IF(OR(C184="orio",D184="orio"),parametros!$C$6,parametros!$C$7)</f>
        <v>9.1</v>
      </c>
      <c r="M184" s="28">
        <f t="shared" si="11"/>
        <v>9.1</v>
      </c>
      <c r="N184" s="10">
        <f t="shared" si="12"/>
        <v>229</v>
      </c>
      <c r="O184" s="40">
        <f t="shared" si="13"/>
        <v>-0.22999999999998977</v>
      </c>
      <c r="P184" s="30">
        <f t="shared" si="14"/>
        <v>43699</v>
      </c>
    </row>
    <row r="185" spans="1:16">
      <c r="A185" s="4" t="s">
        <v>187</v>
      </c>
      <c r="B185" s="5" t="s">
        <v>599</v>
      </c>
      <c r="C185" s="5" t="s">
        <v>633</v>
      </c>
      <c r="D185" s="5" t="s">
        <v>613</v>
      </c>
      <c r="E185" s="5" t="s">
        <v>618</v>
      </c>
      <c r="F185" s="6">
        <v>25120</v>
      </c>
      <c r="G185" s="7">
        <v>228.59</v>
      </c>
      <c r="H185" s="8">
        <v>22</v>
      </c>
      <c r="I185" s="8">
        <v>8</v>
      </c>
      <c r="J185" s="8">
        <f>IF(AND(C185="orio",D185="sestao"),85,IF(AND(C185="sestao",D185="orio"),parametros!$C$2,parametros!$C$3))</f>
        <v>85</v>
      </c>
      <c r="K185" s="8">
        <f t="shared" si="10"/>
        <v>2.69</v>
      </c>
      <c r="L185" s="8">
        <f>IF(OR(C185="orio",D185="orio"),parametros!$C$6,parametros!$C$7)</f>
        <v>9.1</v>
      </c>
      <c r="M185" s="28">
        <f t="shared" si="11"/>
        <v>9.1</v>
      </c>
      <c r="N185" s="10">
        <f t="shared" si="12"/>
        <v>229</v>
      </c>
      <c r="O185" s="40">
        <f t="shared" si="13"/>
        <v>-0.40999999999999659</v>
      </c>
      <c r="P185" s="30">
        <f t="shared" si="14"/>
        <v>43699</v>
      </c>
    </row>
    <row r="186" spans="1:16">
      <c r="A186" s="4" t="s">
        <v>189</v>
      </c>
      <c r="B186" s="5" t="s">
        <v>600</v>
      </c>
      <c r="C186" s="5" t="s">
        <v>633</v>
      </c>
      <c r="D186" s="5" t="s">
        <v>613</v>
      </c>
      <c r="E186" s="5" t="s">
        <v>618</v>
      </c>
      <c r="F186" s="6">
        <v>25920</v>
      </c>
      <c r="G186" s="7">
        <v>235.87</v>
      </c>
      <c r="H186" s="8">
        <v>23</v>
      </c>
      <c r="I186" s="8">
        <v>8</v>
      </c>
      <c r="J186" s="8">
        <f>IF(AND(C186="orio",D186="sestao"),85,IF(AND(C186="sestao",D186="orio"),parametros!$C$2,parametros!$C$3))</f>
        <v>85</v>
      </c>
      <c r="K186" s="8">
        <f t="shared" si="10"/>
        <v>2.77</v>
      </c>
      <c r="L186" s="8">
        <f>IF(OR(C186="orio",D186="orio"),parametros!$C$6,parametros!$C$7)</f>
        <v>9.1</v>
      </c>
      <c r="M186" s="28">
        <f t="shared" si="11"/>
        <v>9.1</v>
      </c>
      <c r="N186" s="10">
        <f t="shared" si="12"/>
        <v>236</v>
      </c>
      <c r="O186" s="40">
        <f t="shared" si="13"/>
        <v>-0.12999999999999545</v>
      </c>
      <c r="P186" s="30">
        <f t="shared" si="14"/>
        <v>43700</v>
      </c>
    </row>
    <row r="187" spans="1:16">
      <c r="A187" s="4" t="s">
        <v>188</v>
      </c>
      <c r="B187" s="5" t="s">
        <v>600</v>
      </c>
      <c r="C187" s="5" t="s">
        <v>633</v>
      </c>
      <c r="D187" s="5" t="s">
        <v>613</v>
      </c>
      <c r="E187" s="5" t="s">
        <v>618</v>
      </c>
      <c r="F187" s="6">
        <v>25220</v>
      </c>
      <c r="G187" s="7">
        <v>229.5</v>
      </c>
      <c r="H187" s="8">
        <v>23</v>
      </c>
      <c r="I187" s="8">
        <v>8</v>
      </c>
      <c r="J187" s="8">
        <f>IF(AND(C187="orio",D187="sestao"),85,IF(AND(C187="sestao",D187="orio"),parametros!$C$2,parametros!$C$3))</f>
        <v>85</v>
      </c>
      <c r="K187" s="8">
        <f t="shared" si="10"/>
        <v>2.7</v>
      </c>
      <c r="L187" s="8">
        <f>IF(OR(C187="orio",D187="orio"),parametros!$C$6,parametros!$C$7)</f>
        <v>9.1</v>
      </c>
      <c r="M187" s="28">
        <f t="shared" si="11"/>
        <v>9.1</v>
      </c>
      <c r="N187" s="10">
        <f t="shared" si="12"/>
        <v>230</v>
      </c>
      <c r="O187" s="40">
        <f t="shared" si="13"/>
        <v>-0.5</v>
      </c>
      <c r="P187" s="30">
        <f t="shared" si="14"/>
        <v>43700</v>
      </c>
    </row>
    <row r="188" spans="1:16">
      <c r="A188" s="4" t="s">
        <v>191</v>
      </c>
      <c r="B188" s="5" t="s">
        <v>599</v>
      </c>
      <c r="C188" s="5" t="s">
        <v>633</v>
      </c>
      <c r="D188" s="5" t="s">
        <v>613</v>
      </c>
      <c r="E188" s="5" t="s">
        <v>618</v>
      </c>
      <c r="F188" s="6">
        <v>24900</v>
      </c>
      <c r="G188" s="7">
        <v>226.59</v>
      </c>
      <c r="H188" s="8">
        <v>23</v>
      </c>
      <c r="I188" s="8">
        <v>8</v>
      </c>
      <c r="J188" s="8">
        <f>IF(AND(C188="orio",D188="sestao"),85,IF(AND(C188="sestao",D188="orio"),parametros!$C$2,parametros!$C$3))</f>
        <v>85</v>
      </c>
      <c r="K188" s="8">
        <f t="shared" si="10"/>
        <v>2.67</v>
      </c>
      <c r="L188" s="8">
        <f>IF(OR(C188="orio",D188="orio"),parametros!$C$6,parametros!$C$7)</f>
        <v>9.1</v>
      </c>
      <c r="M188" s="28">
        <f t="shared" si="11"/>
        <v>9.1</v>
      </c>
      <c r="N188" s="10">
        <f t="shared" si="12"/>
        <v>227</v>
      </c>
      <c r="O188" s="40">
        <f t="shared" si="13"/>
        <v>-0.40999999999999659</v>
      </c>
      <c r="P188" s="30">
        <f t="shared" si="14"/>
        <v>43700</v>
      </c>
    </row>
    <row r="189" spans="1:16">
      <c r="A189" s="4" t="s">
        <v>190</v>
      </c>
      <c r="B189" s="5" t="s">
        <v>600</v>
      </c>
      <c r="C189" s="5" t="s">
        <v>633</v>
      </c>
      <c r="D189" s="5" t="s">
        <v>613</v>
      </c>
      <c r="E189" s="5" t="s">
        <v>618</v>
      </c>
      <c r="F189" s="6">
        <v>24820</v>
      </c>
      <c r="G189" s="7">
        <v>225.86</v>
      </c>
      <c r="H189" s="8">
        <v>23</v>
      </c>
      <c r="I189" s="8">
        <v>8</v>
      </c>
      <c r="J189" s="8">
        <f>IF(AND(C189="orio",D189="sestao"),85,IF(AND(C189="sestao",D189="orio"),parametros!$C$2,parametros!$C$3))</f>
        <v>85</v>
      </c>
      <c r="K189" s="8">
        <f t="shared" si="10"/>
        <v>2.66</v>
      </c>
      <c r="L189" s="8">
        <f>IF(OR(C189="orio",D189="orio"),parametros!$C$6,parametros!$C$7)</f>
        <v>9.1</v>
      </c>
      <c r="M189" s="28">
        <f t="shared" si="11"/>
        <v>9.1</v>
      </c>
      <c r="N189" s="10">
        <f t="shared" si="12"/>
        <v>226</v>
      </c>
      <c r="O189" s="40">
        <f t="shared" si="13"/>
        <v>-0.13999999999998636</v>
      </c>
      <c r="P189" s="30">
        <f t="shared" si="14"/>
        <v>43700</v>
      </c>
    </row>
    <row r="190" spans="1:16">
      <c r="A190" s="4" t="s">
        <v>201</v>
      </c>
      <c r="B190" s="5" t="s">
        <v>603</v>
      </c>
      <c r="C190" s="5" t="s">
        <v>633</v>
      </c>
      <c r="D190" s="5" t="s">
        <v>613</v>
      </c>
      <c r="E190" s="5" t="s">
        <v>619</v>
      </c>
      <c r="F190" s="6">
        <v>26720</v>
      </c>
      <c r="G190" s="7">
        <v>243.15</v>
      </c>
      <c r="H190" s="8">
        <v>24</v>
      </c>
      <c r="I190" s="8">
        <v>8</v>
      </c>
      <c r="J190" s="8">
        <f>IF(AND(C190="orio",D190="sestao"),85,IF(AND(C190="sestao",D190="orio"),parametros!$C$2,parametros!$C$3))</f>
        <v>85</v>
      </c>
      <c r="K190" s="8">
        <f t="shared" si="10"/>
        <v>2.86</v>
      </c>
      <c r="L190" s="8">
        <f>IF(OR(C190="orio",D190="orio"),parametros!$C$6,parametros!$C$7)</f>
        <v>9.1</v>
      </c>
      <c r="M190" s="28">
        <f t="shared" si="11"/>
        <v>9.1</v>
      </c>
      <c r="N190" s="10">
        <f t="shared" si="12"/>
        <v>243</v>
      </c>
      <c r="O190" s="40">
        <f t="shared" si="13"/>
        <v>0.15000000000000568</v>
      </c>
      <c r="P190" s="30">
        <f t="shared" si="14"/>
        <v>43701</v>
      </c>
    </row>
    <row r="191" spans="1:16">
      <c r="A191" s="4" t="s">
        <v>193</v>
      </c>
      <c r="B191" s="5" t="s">
        <v>598</v>
      </c>
      <c r="C191" s="5" t="s">
        <v>633</v>
      </c>
      <c r="D191" s="5" t="s">
        <v>613</v>
      </c>
      <c r="E191" s="5" t="s">
        <v>618</v>
      </c>
      <c r="F191" s="6">
        <v>24680</v>
      </c>
      <c r="G191" s="7">
        <v>224.59</v>
      </c>
      <c r="H191" s="8">
        <v>24</v>
      </c>
      <c r="I191" s="8">
        <v>8</v>
      </c>
      <c r="J191" s="8">
        <f>IF(AND(C191="orio",D191="sestao"),85,IF(AND(C191="sestao",D191="orio"),parametros!$C$2,parametros!$C$3))</f>
        <v>85</v>
      </c>
      <c r="K191" s="8">
        <f t="shared" si="10"/>
        <v>2.64</v>
      </c>
      <c r="L191" s="8">
        <f>IF(OR(C191="orio",D191="orio"),parametros!$C$6,parametros!$C$7)</f>
        <v>9.1</v>
      </c>
      <c r="M191" s="28">
        <f t="shared" si="11"/>
        <v>9.1</v>
      </c>
      <c r="N191" s="10">
        <f t="shared" si="12"/>
        <v>225</v>
      </c>
      <c r="O191" s="40">
        <f t="shared" si="13"/>
        <v>-0.40999999999999659</v>
      </c>
      <c r="P191" s="30">
        <f t="shared" si="14"/>
        <v>43701</v>
      </c>
    </row>
    <row r="192" spans="1:16">
      <c r="A192" s="4" t="s">
        <v>192</v>
      </c>
      <c r="B192" s="5" t="s">
        <v>598</v>
      </c>
      <c r="C192" s="5" t="s">
        <v>633</v>
      </c>
      <c r="D192" s="5" t="s">
        <v>613</v>
      </c>
      <c r="E192" s="5" t="s">
        <v>618</v>
      </c>
      <c r="F192" s="6">
        <v>24400</v>
      </c>
      <c r="G192" s="7">
        <v>222.04</v>
      </c>
      <c r="H192" s="8">
        <v>24</v>
      </c>
      <c r="I192" s="8">
        <v>8</v>
      </c>
      <c r="J192" s="8">
        <f>IF(AND(C192="orio",D192="sestao"),85,IF(AND(C192="sestao",D192="orio"),parametros!$C$2,parametros!$C$3))</f>
        <v>85</v>
      </c>
      <c r="K192" s="8">
        <f t="shared" si="10"/>
        <v>2.61</v>
      </c>
      <c r="L192" s="8">
        <f>IF(OR(C192="orio",D192="orio"),parametros!$C$6,parametros!$C$7)</f>
        <v>9.1</v>
      </c>
      <c r="M192" s="28">
        <f t="shared" si="11"/>
        <v>9.1</v>
      </c>
      <c r="N192" s="10">
        <f t="shared" si="12"/>
        <v>222</v>
      </c>
      <c r="O192" s="40">
        <f t="shared" si="13"/>
        <v>3.9999999999992042E-2</v>
      </c>
      <c r="P192" s="30">
        <f t="shared" si="14"/>
        <v>43701</v>
      </c>
    </row>
    <row r="193" spans="1:16">
      <c r="A193" s="4" t="s">
        <v>200</v>
      </c>
      <c r="B193" s="5" t="s">
        <v>600</v>
      </c>
      <c r="C193" s="5" t="s">
        <v>633</v>
      </c>
      <c r="D193" s="5" t="s">
        <v>613</v>
      </c>
      <c r="E193" s="5" t="s">
        <v>619</v>
      </c>
      <c r="F193" s="6">
        <v>24340</v>
      </c>
      <c r="G193" s="7">
        <v>221.49</v>
      </c>
      <c r="H193" s="8">
        <v>24</v>
      </c>
      <c r="I193" s="8">
        <v>8</v>
      </c>
      <c r="J193" s="8">
        <f>IF(AND(C193="orio",D193="sestao"),85,IF(AND(C193="sestao",D193="orio"),parametros!$C$2,parametros!$C$3))</f>
        <v>85</v>
      </c>
      <c r="K193" s="8">
        <f t="shared" si="10"/>
        <v>2.61</v>
      </c>
      <c r="L193" s="8">
        <f>IF(OR(C193="orio",D193="orio"),parametros!$C$6,parametros!$C$7)</f>
        <v>9.1</v>
      </c>
      <c r="M193" s="28">
        <f t="shared" si="11"/>
        <v>9.1</v>
      </c>
      <c r="N193" s="10">
        <f t="shared" si="12"/>
        <v>221</v>
      </c>
      <c r="O193" s="40">
        <f t="shared" si="13"/>
        <v>0.49000000000000909</v>
      </c>
      <c r="P193" s="30">
        <f t="shared" si="14"/>
        <v>43701</v>
      </c>
    </row>
    <row r="194" spans="1:16">
      <c r="A194" s="4" t="s">
        <v>199</v>
      </c>
      <c r="B194" s="5" t="s">
        <v>600</v>
      </c>
      <c r="C194" s="5" t="s">
        <v>633</v>
      </c>
      <c r="D194" s="5" t="s">
        <v>613</v>
      </c>
      <c r="E194" s="5" t="s">
        <v>618</v>
      </c>
      <c r="F194" s="6">
        <v>24320</v>
      </c>
      <c r="G194" s="7">
        <v>221.31</v>
      </c>
      <c r="H194" s="8">
        <v>24</v>
      </c>
      <c r="I194" s="8">
        <v>8</v>
      </c>
      <c r="J194" s="8">
        <f>IF(AND(C194="orio",D194="sestao"),85,IF(AND(C194="sestao",D194="orio"),parametros!$C$2,parametros!$C$3))</f>
        <v>85</v>
      </c>
      <c r="K194" s="8">
        <f t="shared" ref="K194:K257" si="15">ROUND(G194/J194,2)</f>
        <v>2.6</v>
      </c>
      <c r="L194" s="8">
        <f>IF(OR(C194="orio",D194="orio"),parametros!$C$6,parametros!$C$7)</f>
        <v>9.1</v>
      </c>
      <c r="M194" s="28">
        <f t="shared" ref="M194:M257" si="16">ROUND(G194/(F194/1000),2)</f>
        <v>9.1</v>
      </c>
      <c r="N194" s="10">
        <f t="shared" ref="N194:N257" si="17">ROUND((F194/1000)*L194,0)</f>
        <v>221</v>
      </c>
      <c r="O194" s="40">
        <f t="shared" ref="O194:O257" si="18">G194-N194</f>
        <v>0.31000000000000227</v>
      </c>
      <c r="P194" s="30">
        <f t="shared" ref="P194:P257" si="19">DATE(2019,I194,H194)</f>
        <v>43701</v>
      </c>
    </row>
    <row r="195" spans="1:16">
      <c r="A195" s="4" t="s">
        <v>195</v>
      </c>
      <c r="B195" s="5" t="s">
        <v>599</v>
      </c>
      <c r="C195" s="5" t="s">
        <v>633</v>
      </c>
      <c r="D195" s="5" t="s">
        <v>613</v>
      </c>
      <c r="E195" s="5" t="s">
        <v>618</v>
      </c>
      <c r="F195" s="6">
        <v>22127</v>
      </c>
      <c r="G195" s="7">
        <v>201.36</v>
      </c>
      <c r="H195" s="8">
        <v>24</v>
      </c>
      <c r="I195" s="8">
        <v>8</v>
      </c>
      <c r="J195" s="8">
        <f>IF(AND(C195="orio",D195="sestao"),85,IF(AND(C195="sestao",D195="orio"),parametros!$C$2,parametros!$C$3))</f>
        <v>85</v>
      </c>
      <c r="K195" s="8">
        <f t="shared" si="15"/>
        <v>2.37</v>
      </c>
      <c r="L195" s="8">
        <f>IF(OR(C195="orio",D195="orio"),parametros!$C$6,parametros!$C$7)</f>
        <v>9.1</v>
      </c>
      <c r="M195" s="28">
        <f t="shared" si="16"/>
        <v>9.1</v>
      </c>
      <c r="N195" s="10">
        <f t="shared" si="17"/>
        <v>201</v>
      </c>
      <c r="O195" s="40">
        <f t="shared" si="18"/>
        <v>0.36000000000001364</v>
      </c>
      <c r="P195" s="30">
        <f t="shared" si="19"/>
        <v>43701</v>
      </c>
    </row>
    <row r="196" spans="1:16">
      <c r="A196" s="4" t="s">
        <v>197</v>
      </c>
      <c r="B196" s="5" t="s">
        <v>603</v>
      </c>
      <c r="C196" s="5" t="s">
        <v>633</v>
      </c>
      <c r="D196" s="5" t="s">
        <v>613</v>
      </c>
      <c r="E196" s="5" t="s">
        <v>618</v>
      </c>
      <c r="F196" s="6">
        <v>12735</v>
      </c>
      <c r="G196" s="7">
        <v>115.89</v>
      </c>
      <c r="H196" s="8">
        <v>24</v>
      </c>
      <c r="I196" s="8">
        <v>8</v>
      </c>
      <c r="J196" s="8">
        <f>IF(AND(C196="orio",D196="sestao"),85,IF(AND(C196="sestao",D196="orio"),parametros!$C$2,parametros!$C$3))</f>
        <v>85</v>
      </c>
      <c r="K196" s="8">
        <f t="shared" si="15"/>
        <v>1.36</v>
      </c>
      <c r="L196" s="8">
        <f>IF(OR(C196="orio",D196="orio"),parametros!$C$6,parametros!$C$7)</f>
        <v>9.1</v>
      </c>
      <c r="M196" s="28">
        <f t="shared" si="16"/>
        <v>9.1</v>
      </c>
      <c r="N196" s="10">
        <f t="shared" si="17"/>
        <v>116</v>
      </c>
      <c r="O196" s="40">
        <f t="shared" si="18"/>
        <v>-0.10999999999999943</v>
      </c>
      <c r="P196" s="30">
        <f t="shared" si="19"/>
        <v>43701</v>
      </c>
    </row>
    <row r="197" spans="1:16">
      <c r="A197" s="4" t="s">
        <v>196</v>
      </c>
      <c r="B197" s="5" t="s">
        <v>603</v>
      </c>
      <c r="C197" s="5" t="s">
        <v>633</v>
      </c>
      <c r="D197" s="5" t="s">
        <v>613</v>
      </c>
      <c r="E197" s="5" t="s">
        <v>618</v>
      </c>
      <c r="F197" s="6">
        <v>11850</v>
      </c>
      <c r="G197" s="7">
        <v>107.84</v>
      </c>
      <c r="H197" s="8">
        <v>24</v>
      </c>
      <c r="I197" s="8">
        <v>8</v>
      </c>
      <c r="J197" s="8">
        <f>IF(AND(C197="orio",D197="sestao"),85,IF(AND(C197="sestao",D197="orio"),parametros!$C$2,parametros!$C$3))</f>
        <v>85</v>
      </c>
      <c r="K197" s="8">
        <f t="shared" si="15"/>
        <v>1.27</v>
      </c>
      <c r="L197" s="8">
        <f>IF(OR(C197="orio",D197="orio"),parametros!$C$6,parametros!$C$7)</f>
        <v>9.1</v>
      </c>
      <c r="M197" s="28">
        <f t="shared" si="16"/>
        <v>9.1</v>
      </c>
      <c r="N197" s="10">
        <f t="shared" si="17"/>
        <v>108</v>
      </c>
      <c r="O197" s="40">
        <f t="shared" si="18"/>
        <v>-0.15999999999999659</v>
      </c>
      <c r="P197" s="30">
        <f t="shared" si="19"/>
        <v>43701</v>
      </c>
    </row>
    <row r="198" spans="1:16">
      <c r="A198" s="4" t="s">
        <v>194</v>
      </c>
      <c r="B198" s="5" t="s">
        <v>599</v>
      </c>
      <c r="C198" s="5" t="s">
        <v>633</v>
      </c>
      <c r="D198" s="5" t="s">
        <v>613</v>
      </c>
      <c r="E198" s="5" t="s">
        <v>618</v>
      </c>
      <c r="F198" s="6">
        <v>2633</v>
      </c>
      <c r="G198" s="7">
        <v>23.96</v>
      </c>
      <c r="H198" s="8">
        <v>24</v>
      </c>
      <c r="I198" s="8">
        <v>8</v>
      </c>
      <c r="J198" s="8">
        <f>IF(AND(C198="orio",D198="sestao"),85,IF(AND(C198="sestao",D198="orio"),parametros!$C$2,parametros!$C$3))</f>
        <v>85</v>
      </c>
      <c r="K198" s="8">
        <f t="shared" si="15"/>
        <v>0.28000000000000003</v>
      </c>
      <c r="L198" s="8">
        <f>IF(OR(C198="orio",D198="orio"),parametros!$C$6,parametros!$C$7)</f>
        <v>9.1</v>
      </c>
      <c r="M198" s="28">
        <f t="shared" si="16"/>
        <v>9.1</v>
      </c>
      <c r="N198" s="10">
        <f t="shared" si="17"/>
        <v>24</v>
      </c>
      <c r="O198" s="40">
        <f t="shared" si="18"/>
        <v>-3.9999999999999147E-2</v>
      </c>
      <c r="P198" s="30">
        <f t="shared" si="19"/>
        <v>43701</v>
      </c>
    </row>
    <row r="199" spans="1:16">
      <c r="A199" s="4" t="s">
        <v>198</v>
      </c>
      <c r="B199" s="5" t="s">
        <v>599</v>
      </c>
      <c r="C199" s="5" t="s">
        <v>633</v>
      </c>
      <c r="D199" s="5" t="s">
        <v>613</v>
      </c>
      <c r="E199" s="5" t="s">
        <v>618</v>
      </c>
      <c r="F199" s="6">
        <v>1295</v>
      </c>
      <c r="G199" s="7">
        <v>11.78</v>
      </c>
      <c r="H199" s="8">
        <v>24</v>
      </c>
      <c r="I199" s="8">
        <v>8</v>
      </c>
      <c r="J199" s="8">
        <f>IF(AND(C199="orio",D199="sestao"),85,IF(AND(C199="sestao",D199="orio"),parametros!$C$2,parametros!$C$3))</f>
        <v>85</v>
      </c>
      <c r="K199" s="8">
        <f t="shared" si="15"/>
        <v>0.14000000000000001</v>
      </c>
      <c r="L199" s="8">
        <f>IF(OR(C199="orio",D199="orio"),parametros!$C$6,parametros!$C$7)</f>
        <v>9.1</v>
      </c>
      <c r="M199" s="28">
        <f t="shared" si="16"/>
        <v>9.1</v>
      </c>
      <c r="N199" s="10">
        <f t="shared" si="17"/>
        <v>12</v>
      </c>
      <c r="O199" s="40">
        <f t="shared" si="18"/>
        <v>-0.22000000000000064</v>
      </c>
      <c r="P199" s="30">
        <f t="shared" si="19"/>
        <v>43701</v>
      </c>
    </row>
    <row r="200" spans="1:16">
      <c r="A200" s="4" t="s">
        <v>203</v>
      </c>
      <c r="B200" s="5" t="s">
        <v>599</v>
      </c>
      <c r="C200" s="5" t="s">
        <v>613</v>
      </c>
      <c r="D200" s="5" t="s">
        <v>633</v>
      </c>
      <c r="E200" s="5" t="s">
        <v>619</v>
      </c>
      <c r="F200" s="6">
        <v>25831</v>
      </c>
      <c r="G200" s="7">
        <v>235.06</v>
      </c>
      <c r="H200" s="8">
        <v>24</v>
      </c>
      <c r="I200" s="8">
        <v>8</v>
      </c>
      <c r="J200" s="8">
        <f>IF(AND(C200="orio",D200="sestao"),85,IF(AND(C200="sestao",D200="orio"),parametros!$C$2,parametros!$C$3))</f>
        <v>85</v>
      </c>
      <c r="K200" s="8">
        <f t="shared" si="15"/>
        <v>2.77</v>
      </c>
      <c r="L200" s="8">
        <f>IF(OR(C200="orio",D200="orio"),parametros!$C$6,parametros!$C$7)</f>
        <v>9.1</v>
      </c>
      <c r="M200" s="28">
        <f t="shared" si="16"/>
        <v>9.1</v>
      </c>
      <c r="N200" s="10">
        <f t="shared" si="17"/>
        <v>235</v>
      </c>
      <c r="O200" s="40">
        <f t="shared" si="18"/>
        <v>6.0000000000002274E-2</v>
      </c>
      <c r="P200" s="30">
        <f t="shared" si="19"/>
        <v>43701</v>
      </c>
    </row>
    <row r="201" spans="1:16">
      <c r="A201" s="4" t="s">
        <v>202</v>
      </c>
      <c r="B201" s="5" t="s">
        <v>603</v>
      </c>
      <c r="C201" s="5" t="s">
        <v>613</v>
      </c>
      <c r="D201" s="5" t="s">
        <v>633</v>
      </c>
      <c r="E201" s="5" t="s">
        <v>619</v>
      </c>
      <c r="F201" s="6">
        <v>25540</v>
      </c>
      <c r="G201" s="7">
        <v>197.17</v>
      </c>
      <c r="H201" s="8">
        <v>24</v>
      </c>
      <c r="I201" s="8">
        <v>8</v>
      </c>
      <c r="J201" s="8">
        <f>IF(AND(C201="orio",D201="sestao"),85,IF(AND(C201="sestao",D201="orio"),parametros!$C$2,parametros!$C$3))</f>
        <v>85</v>
      </c>
      <c r="K201" s="8">
        <f t="shared" si="15"/>
        <v>2.3199999999999998</v>
      </c>
      <c r="L201" s="8">
        <f>IF(OR(C201="orio",D201="orio"),parametros!$C$6,parametros!$C$7)</f>
        <v>9.1</v>
      </c>
      <c r="M201" s="28">
        <f t="shared" si="16"/>
        <v>7.72</v>
      </c>
      <c r="N201" s="10">
        <f t="shared" si="17"/>
        <v>232</v>
      </c>
      <c r="O201" s="40">
        <f t="shared" si="18"/>
        <v>-34.830000000000013</v>
      </c>
      <c r="P201" s="30">
        <f t="shared" si="19"/>
        <v>43701</v>
      </c>
    </row>
    <row r="202" spans="1:16">
      <c r="A202" s="4" t="s">
        <v>205</v>
      </c>
      <c r="B202" s="5" t="s">
        <v>600</v>
      </c>
      <c r="C202" s="5" t="s">
        <v>613</v>
      </c>
      <c r="D202" s="5" t="s">
        <v>633</v>
      </c>
      <c r="E202" s="5" t="s">
        <v>619</v>
      </c>
      <c r="F202" s="6">
        <v>24680</v>
      </c>
      <c r="G202" s="7">
        <v>224.59</v>
      </c>
      <c r="H202" s="8">
        <v>24</v>
      </c>
      <c r="I202" s="8">
        <v>8</v>
      </c>
      <c r="J202" s="8">
        <f>IF(AND(C202="orio",D202="sestao"),85,IF(AND(C202="sestao",D202="orio"),parametros!$C$2,parametros!$C$3))</f>
        <v>85</v>
      </c>
      <c r="K202" s="8">
        <f t="shared" si="15"/>
        <v>2.64</v>
      </c>
      <c r="L202" s="8">
        <f>IF(OR(C202="orio",D202="orio"),parametros!$C$6,parametros!$C$7)</f>
        <v>9.1</v>
      </c>
      <c r="M202" s="28">
        <f t="shared" si="16"/>
        <v>9.1</v>
      </c>
      <c r="N202" s="10">
        <f t="shared" si="17"/>
        <v>225</v>
      </c>
      <c r="O202" s="40">
        <f t="shared" si="18"/>
        <v>-0.40999999999999659</v>
      </c>
      <c r="P202" s="30">
        <f t="shared" si="19"/>
        <v>43701</v>
      </c>
    </row>
    <row r="203" spans="1:16">
      <c r="A203" s="4" t="s">
        <v>204</v>
      </c>
      <c r="B203" s="5" t="s">
        <v>605</v>
      </c>
      <c r="C203" s="5" t="s">
        <v>613</v>
      </c>
      <c r="D203" s="5" t="s">
        <v>614</v>
      </c>
      <c r="E203" s="5" t="s">
        <v>619</v>
      </c>
      <c r="F203" s="6">
        <v>24530</v>
      </c>
      <c r="G203" s="7">
        <v>146.44</v>
      </c>
      <c r="H203" s="8">
        <v>24</v>
      </c>
      <c r="I203" s="8">
        <v>8</v>
      </c>
      <c r="J203" s="8">
        <f>IF(AND(C203="orio",D203="sestao"),85,IF(AND(C203="sestao",D203="orio"),parametros!$C$2,parametros!$C$3))</f>
        <v>73</v>
      </c>
      <c r="K203" s="8">
        <f t="shared" si="15"/>
        <v>2.0099999999999998</v>
      </c>
      <c r="L203" s="8">
        <f>IF(OR(C203="orio",D203="orio"),parametros!$C$6,parametros!$C$7)</f>
        <v>5.97</v>
      </c>
      <c r="M203" s="28">
        <f t="shared" si="16"/>
        <v>5.97</v>
      </c>
      <c r="N203" s="10">
        <f t="shared" si="17"/>
        <v>146</v>
      </c>
      <c r="O203" s="40">
        <f t="shared" si="18"/>
        <v>0.43999999999999773</v>
      </c>
      <c r="P203" s="30">
        <f t="shared" si="19"/>
        <v>43701</v>
      </c>
    </row>
    <row r="204" spans="1:16">
      <c r="A204" s="4" t="s">
        <v>206</v>
      </c>
      <c r="B204" s="5" t="s">
        <v>599</v>
      </c>
      <c r="C204" s="5" t="s">
        <v>633</v>
      </c>
      <c r="D204" s="5" t="s">
        <v>613</v>
      </c>
      <c r="E204" s="5" t="s">
        <v>618</v>
      </c>
      <c r="F204" s="6">
        <v>25040</v>
      </c>
      <c r="G204" s="7">
        <v>227.86</v>
      </c>
      <c r="H204" s="8">
        <v>25</v>
      </c>
      <c r="I204" s="8">
        <v>8</v>
      </c>
      <c r="J204" s="8">
        <f>IF(AND(C204="orio",D204="sestao"),85,IF(AND(C204="sestao",D204="orio"),parametros!$C$2,parametros!$C$3))</f>
        <v>85</v>
      </c>
      <c r="K204" s="8">
        <f t="shared" si="15"/>
        <v>2.68</v>
      </c>
      <c r="L204" s="8">
        <f>IF(OR(C204="orio",D204="orio"),parametros!$C$6,parametros!$C$7)</f>
        <v>9.1</v>
      </c>
      <c r="M204" s="28">
        <f t="shared" si="16"/>
        <v>9.1</v>
      </c>
      <c r="N204" s="10">
        <f t="shared" si="17"/>
        <v>228</v>
      </c>
      <c r="O204" s="40">
        <f t="shared" si="18"/>
        <v>-0.13999999999998636</v>
      </c>
      <c r="P204" s="30">
        <f t="shared" si="19"/>
        <v>43702</v>
      </c>
    </row>
    <row r="205" spans="1:16">
      <c r="A205" s="4" t="s">
        <v>212</v>
      </c>
      <c r="B205" s="5" t="s">
        <v>599</v>
      </c>
      <c r="C205" s="5" t="s">
        <v>633</v>
      </c>
      <c r="D205" s="5" t="s">
        <v>613</v>
      </c>
      <c r="E205" s="5" t="s">
        <v>619</v>
      </c>
      <c r="F205" s="6">
        <v>24880</v>
      </c>
      <c r="G205" s="7">
        <v>226.41</v>
      </c>
      <c r="H205" s="8">
        <v>25</v>
      </c>
      <c r="I205" s="8">
        <v>8</v>
      </c>
      <c r="J205" s="8">
        <f>IF(AND(C205="orio",D205="sestao"),85,IF(AND(C205="sestao",D205="orio"),parametros!$C$2,parametros!$C$3))</f>
        <v>85</v>
      </c>
      <c r="K205" s="8">
        <f t="shared" si="15"/>
        <v>2.66</v>
      </c>
      <c r="L205" s="8">
        <f>IF(OR(C205="orio",D205="orio"),parametros!$C$6,parametros!$C$7)</f>
        <v>9.1</v>
      </c>
      <c r="M205" s="28">
        <f t="shared" si="16"/>
        <v>9.1</v>
      </c>
      <c r="N205" s="10">
        <f t="shared" si="17"/>
        <v>226</v>
      </c>
      <c r="O205" s="40">
        <f t="shared" si="18"/>
        <v>0.40999999999999659</v>
      </c>
      <c r="P205" s="30">
        <f t="shared" si="19"/>
        <v>43702</v>
      </c>
    </row>
    <row r="206" spans="1:16">
      <c r="A206" s="4" t="s">
        <v>211</v>
      </c>
      <c r="B206" s="5" t="s">
        <v>599</v>
      </c>
      <c r="C206" s="5" t="s">
        <v>633</v>
      </c>
      <c r="D206" s="5" t="s">
        <v>613</v>
      </c>
      <c r="E206" s="5" t="s">
        <v>619</v>
      </c>
      <c r="F206" s="6">
        <v>23520</v>
      </c>
      <c r="G206" s="7">
        <v>218.4</v>
      </c>
      <c r="H206" s="8">
        <v>25</v>
      </c>
      <c r="I206" s="8">
        <v>8</v>
      </c>
      <c r="J206" s="8">
        <f>IF(AND(C206="orio",D206="sestao"),85,IF(AND(C206="sestao",D206="orio"),parametros!$C$2,parametros!$C$3))</f>
        <v>85</v>
      </c>
      <c r="K206" s="8">
        <f t="shared" si="15"/>
        <v>2.57</v>
      </c>
      <c r="L206" s="8">
        <f>IF(OR(C206="orio",D206="orio"),parametros!$C$6,parametros!$C$7)</f>
        <v>9.1</v>
      </c>
      <c r="M206" s="28">
        <f t="shared" si="16"/>
        <v>9.2899999999999991</v>
      </c>
      <c r="N206" s="10">
        <f t="shared" si="17"/>
        <v>214</v>
      </c>
      <c r="O206" s="40">
        <f t="shared" si="18"/>
        <v>4.4000000000000057</v>
      </c>
      <c r="P206" s="30">
        <f t="shared" si="19"/>
        <v>43702</v>
      </c>
    </row>
    <row r="207" spans="1:16">
      <c r="A207" s="4" t="s">
        <v>208</v>
      </c>
      <c r="B207" s="5" t="s">
        <v>603</v>
      </c>
      <c r="C207" s="5" t="s">
        <v>633</v>
      </c>
      <c r="D207" s="5" t="s">
        <v>613</v>
      </c>
      <c r="E207" s="5" t="s">
        <v>618</v>
      </c>
      <c r="F207" s="6">
        <v>22740</v>
      </c>
      <c r="G207" s="7">
        <v>218.4</v>
      </c>
      <c r="H207" s="8">
        <v>25</v>
      </c>
      <c r="I207" s="8">
        <v>8</v>
      </c>
      <c r="J207" s="8">
        <f>IF(AND(C207="orio",D207="sestao"),85,IF(AND(C207="sestao",D207="orio"),parametros!$C$2,parametros!$C$3))</f>
        <v>85</v>
      </c>
      <c r="K207" s="8">
        <f t="shared" si="15"/>
        <v>2.57</v>
      </c>
      <c r="L207" s="8">
        <f>IF(OR(C207="orio",D207="orio"),parametros!$C$6,parametros!$C$7)</f>
        <v>9.1</v>
      </c>
      <c r="M207" s="28">
        <f t="shared" si="16"/>
        <v>9.6</v>
      </c>
      <c r="N207" s="10">
        <f t="shared" si="17"/>
        <v>207</v>
      </c>
      <c r="O207" s="40">
        <f t="shared" si="18"/>
        <v>11.400000000000006</v>
      </c>
      <c r="P207" s="30">
        <f t="shared" si="19"/>
        <v>43702</v>
      </c>
    </row>
    <row r="208" spans="1:16">
      <c r="A208" s="4" t="s">
        <v>207</v>
      </c>
      <c r="B208" s="5" t="s">
        <v>600</v>
      </c>
      <c r="C208" s="5" t="s">
        <v>633</v>
      </c>
      <c r="D208" s="5" t="s">
        <v>613</v>
      </c>
      <c r="E208" s="5" t="s">
        <v>618</v>
      </c>
      <c r="F208" s="6">
        <v>22720</v>
      </c>
      <c r="G208" s="7">
        <v>218.4</v>
      </c>
      <c r="H208" s="8">
        <v>25</v>
      </c>
      <c r="I208" s="8">
        <v>8</v>
      </c>
      <c r="J208" s="8">
        <f>IF(AND(C208="orio",D208="sestao"),85,IF(AND(C208="sestao",D208="orio"),parametros!$C$2,parametros!$C$3))</f>
        <v>85</v>
      </c>
      <c r="K208" s="8">
        <f t="shared" si="15"/>
        <v>2.57</v>
      </c>
      <c r="L208" s="8">
        <f>IF(OR(C208="orio",D208="orio"),parametros!$C$6,parametros!$C$7)</f>
        <v>9.1</v>
      </c>
      <c r="M208" s="28">
        <f t="shared" si="16"/>
        <v>9.61</v>
      </c>
      <c r="N208" s="10">
        <f t="shared" si="17"/>
        <v>207</v>
      </c>
      <c r="O208" s="40">
        <f t="shared" si="18"/>
        <v>11.400000000000006</v>
      </c>
      <c r="P208" s="30">
        <f t="shared" si="19"/>
        <v>43702</v>
      </c>
    </row>
    <row r="209" spans="1:16">
      <c r="A209" s="4" t="s">
        <v>209</v>
      </c>
      <c r="B209" s="5" t="s">
        <v>603</v>
      </c>
      <c r="C209" s="5" t="s">
        <v>613</v>
      </c>
      <c r="D209" s="5" t="s">
        <v>633</v>
      </c>
      <c r="E209" s="5" t="s">
        <v>619</v>
      </c>
      <c r="F209" s="6">
        <v>25080</v>
      </c>
      <c r="G209" s="7">
        <v>193.62</v>
      </c>
      <c r="H209" s="8">
        <v>25</v>
      </c>
      <c r="I209" s="8">
        <v>8</v>
      </c>
      <c r="J209" s="8">
        <f>IF(AND(C209="orio",D209="sestao"),85,IF(AND(C209="sestao",D209="orio"),parametros!$C$2,parametros!$C$3))</f>
        <v>85</v>
      </c>
      <c r="K209" s="8">
        <f t="shared" si="15"/>
        <v>2.2799999999999998</v>
      </c>
      <c r="L209" s="8">
        <f>IF(OR(C209="orio",D209="orio"),parametros!$C$6,parametros!$C$7)</f>
        <v>9.1</v>
      </c>
      <c r="M209" s="28">
        <f t="shared" si="16"/>
        <v>7.72</v>
      </c>
      <c r="N209" s="10">
        <f t="shared" si="17"/>
        <v>228</v>
      </c>
      <c r="O209" s="40">
        <f t="shared" si="18"/>
        <v>-34.379999999999995</v>
      </c>
      <c r="P209" s="30">
        <f t="shared" si="19"/>
        <v>43702</v>
      </c>
    </row>
    <row r="210" spans="1:16">
      <c r="A210" s="4" t="s">
        <v>210</v>
      </c>
      <c r="B210" s="5" t="s">
        <v>601</v>
      </c>
      <c r="C210" s="5" t="s">
        <v>613</v>
      </c>
      <c r="D210" s="5" t="s">
        <v>614</v>
      </c>
      <c r="E210" s="5" t="s">
        <v>619</v>
      </c>
      <c r="F210" s="6">
        <v>24968</v>
      </c>
      <c r="G210" s="7">
        <v>149.06</v>
      </c>
      <c r="H210" s="8">
        <v>25</v>
      </c>
      <c r="I210" s="8">
        <v>8</v>
      </c>
      <c r="J210" s="8">
        <f>IF(AND(C210="orio",D210="sestao"),85,IF(AND(C210="sestao",D210="orio"),parametros!$C$2,parametros!$C$3))</f>
        <v>73</v>
      </c>
      <c r="K210" s="8">
        <f t="shared" si="15"/>
        <v>2.04</v>
      </c>
      <c r="L210" s="8">
        <f>IF(OR(C210="orio",D210="orio"),parametros!$C$6,parametros!$C$7)</f>
        <v>5.97</v>
      </c>
      <c r="M210" s="28">
        <f t="shared" si="16"/>
        <v>5.97</v>
      </c>
      <c r="N210" s="10">
        <f t="shared" si="17"/>
        <v>149</v>
      </c>
      <c r="O210" s="40">
        <f t="shared" si="18"/>
        <v>6.0000000000002274E-2</v>
      </c>
      <c r="P210" s="30">
        <f t="shared" si="19"/>
        <v>43702</v>
      </c>
    </row>
    <row r="211" spans="1:16">
      <c r="A211" s="4" t="s">
        <v>217</v>
      </c>
      <c r="B211" s="5" t="s">
        <v>597</v>
      </c>
      <c r="C211" s="5" t="s">
        <v>633</v>
      </c>
      <c r="D211" s="5" t="s">
        <v>613</v>
      </c>
      <c r="E211" s="5" t="s">
        <v>618</v>
      </c>
      <c r="F211" s="6">
        <v>28300</v>
      </c>
      <c r="G211" s="7">
        <v>247.63</v>
      </c>
      <c r="H211" s="8">
        <v>28</v>
      </c>
      <c r="I211" s="8">
        <v>8</v>
      </c>
      <c r="J211" s="8">
        <f>IF(AND(C211="orio",D211="sestao"),85,IF(AND(C211="sestao",D211="orio"),parametros!$C$2,parametros!$C$3))</f>
        <v>85</v>
      </c>
      <c r="K211" s="8">
        <f t="shared" si="15"/>
        <v>2.91</v>
      </c>
      <c r="L211" s="8">
        <f>IF(OR(C211="orio",D211="orio"),parametros!$C$6,parametros!$C$7)</f>
        <v>9.1</v>
      </c>
      <c r="M211" s="28">
        <f t="shared" si="16"/>
        <v>8.75</v>
      </c>
      <c r="N211" s="10">
        <f t="shared" si="17"/>
        <v>258</v>
      </c>
      <c r="O211" s="40">
        <f t="shared" si="18"/>
        <v>-10.370000000000005</v>
      </c>
      <c r="P211" s="30">
        <f t="shared" si="19"/>
        <v>43705</v>
      </c>
    </row>
    <row r="212" spans="1:16">
      <c r="A212" s="4" t="s">
        <v>218</v>
      </c>
      <c r="B212" s="5" t="s">
        <v>597</v>
      </c>
      <c r="C212" s="5" t="s">
        <v>633</v>
      </c>
      <c r="D212" s="5" t="s">
        <v>613</v>
      </c>
      <c r="E212" s="5" t="s">
        <v>618</v>
      </c>
      <c r="F212" s="6">
        <v>27100</v>
      </c>
      <c r="G212" s="7">
        <v>237.13</v>
      </c>
      <c r="H212" s="8">
        <v>28</v>
      </c>
      <c r="I212" s="8">
        <v>8</v>
      </c>
      <c r="J212" s="8">
        <f>IF(AND(C212="orio",D212="sestao"),85,IF(AND(C212="sestao",D212="orio"),parametros!$C$2,parametros!$C$3))</f>
        <v>85</v>
      </c>
      <c r="K212" s="8">
        <f t="shared" si="15"/>
        <v>2.79</v>
      </c>
      <c r="L212" s="8">
        <f>IF(OR(C212="orio",D212="orio"),parametros!$C$6,parametros!$C$7)</f>
        <v>9.1</v>
      </c>
      <c r="M212" s="28">
        <f t="shared" si="16"/>
        <v>8.75</v>
      </c>
      <c r="N212" s="10">
        <f t="shared" si="17"/>
        <v>247</v>
      </c>
      <c r="O212" s="40">
        <f t="shared" si="18"/>
        <v>-9.8700000000000045</v>
      </c>
      <c r="P212" s="30">
        <f t="shared" si="19"/>
        <v>43705</v>
      </c>
    </row>
    <row r="213" spans="1:16">
      <c r="A213" s="4" t="s">
        <v>215</v>
      </c>
      <c r="B213" s="5" t="s">
        <v>597</v>
      </c>
      <c r="C213" s="5" t="s">
        <v>613</v>
      </c>
      <c r="D213" s="5" t="s">
        <v>633</v>
      </c>
      <c r="E213" s="5" t="s">
        <v>619</v>
      </c>
      <c r="F213" s="6">
        <v>27480</v>
      </c>
      <c r="G213" s="7">
        <v>137.4</v>
      </c>
      <c r="H213" s="8">
        <v>28</v>
      </c>
      <c r="I213" s="8">
        <v>8</v>
      </c>
      <c r="J213" s="8">
        <f>IF(AND(C213="orio",D213="sestao"),85,IF(AND(C213="sestao",D213="orio"),parametros!$C$2,parametros!$C$3))</f>
        <v>85</v>
      </c>
      <c r="K213" s="8">
        <f t="shared" si="15"/>
        <v>1.62</v>
      </c>
      <c r="L213" s="8">
        <f>IF(OR(C213="orio",D213="orio"),parametros!$C$6,parametros!$C$7)</f>
        <v>9.1</v>
      </c>
      <c r="M213" s="28">
        <f t="shared" si="16"/>
        <v>5</v>
      </c>
      <c r="N213" s="10">
        <f t="shared" si="17"/>
        <v>250</v>
      </c>
      <c r="O213" s="40">
        <f t="shared" si="18"/>
        <v>-112.6</v>
      </c>
      <c r="P213" s="30">
        <f t="shared" si="19"/>
        <v>43705</v>
      </c>
    </row>
    <row r="214" spans="1:16">
      <c r="A214" s="4" t="s">
        <v>214</v>
      </c>
      <c r="B214" s="5" t="s">
        <v>597</v>
      </c>
      <c r="C214" s="5" t="s">
        <v>613</v>
      </c>
      <c r="D214" s="5" t="s">
        <v>633</v>
      </c>
      <c r="E214" s="5" t="s">
        <v>619</v>
      </c>
      <c r="F214" s="6">
        <v>26068</v>
      </c>
      <c r="G214" s="7">
        <v>130.34</v>
      </c>
      <c r="H214" s="8">
        <v>28</v>
      </c>
      <c r="I214" s="8">
        <v>8</v>
      </c>
      <c r="J214" s="8">
        <f>IF(AND(C214="orio",D214="sestao"),85,IF(AND(C214="sestao",D214="orio"),parametros!$C$2,parametros!$C$3))</f>
        <v>85</v>
      </c>
      <c r="K214" s="8">
        <f t="shared" si="15"/>
        <v>1.53</v>
      </c>
      <c r="L214" s="8">
        <f>IF(OR(C214="orio",D214="orio"),parametros!$C$6,parametros!$C$7)</f>
        <v>9.1</v>
      </c>
      <c r="M214" s="28">
        <f t="shared" si="16"/>
        <v>5</v>
      </c>
      <c r="N214" s="10">
        <f t="shared" si="17"/>
        <v>237</v>
      </c>
      <c r="O214" s="40">
        <f t="shared" si="18"/>
        <v>-106.66</v>
      </c>
      <c r="P214" s="30">
        <f t="shared" si="19"/>
        <v>43705</v>
      </c>
    </row>
    <row r="215" spans="1:16">
      <c r="A215" s="4" t="s">
        <v>216</v>
      </c>
      <c r="B215" s="5" t="s">
        <v>606</v>
      </c>
      <c r="C215" s="5" t="s">
        <v>613</v>
      </c>
      <c r="D215" s="5" t="s">
        <v>614</v>
      </c>
      <c r="E215" s="5" t="s">
        <v>619</v>
      </c>
      <c r="F215" s="6">
        <v>23922</v>
      </c>
      <c r="G215" s="7">
        <v>143.28</v>
      </c>
      <c r="H215" s="8">
        <v>28</v>
      </c>
      <c r="I215" s="8">
        <v>8</v>
      </c>
      <c r="J215" s="8">
        <f>IF(AND(C215="orio",D215="sestao"),85,IF(AND(C215="sestao",D215="orio"),parametros!$C$2,parametros!$C$3))</f>
        <v>73</v>
      </c>
      <c r="K215" s="8">
        <f t="shared" si="15"/>
        <v>1.96</v>
      </c>
      <c r="L215" s="8">
        <f>IF(OR(C215="orio",D215="orio"),parametros!$C$6,parametros!$C$7)</f>
        <v>5.97</v>
      </c>
      <c r="M215" s="28">
        <f t="shared" si="16"/>
        <v>5.99</v>
      </c>
      <c r="N215" s="10">
        <f t="shared" si="17"/>
        <v>143</v>
      </c>
      <c r="O215" s="40">
        <f t="shared" si="18"/>
        <v>0.28000000000000114</v>
      </c>
      <c r="P215" s="30">
        <f t="shared" si="19"/>
        <v>43705</v>
      </c>
    </row>
    <row r="216" spans="1:16">
      <c r="A216" s="4" t="s">
        <v>213</v>
      </c>
      <c r="B216" s="5" t="s">
        <v>601</v>
      </c>
      <c r="C216" s="5" t="s">
        <v>613</v>
      </c>
      <c r="D216" s="5" t="s">
        <v>614</v>
      </c>
      <c r="E216" s="5" t="s">
        <v>619</v>
      </c>
      <c r="F216" s="6">
        <v>23796</v>
      </c>
      <c r="G216" s="7">
        <v>143.28</v>
      </c>
      <c r="H216" s="8">
        <v>28</v>
      </c>
      <c r="I216" s="8">
        <v>8</v>
      </c>
      <c r="J216" s="8">
        <f>IF(AND(C216="orio",D216="sestao"),85,IF(AND(C216="sestao",D216="orio"),parametros!$C$2,parametros!$C$3))</f>
        <v>73</v>
      </c>
      <c r="K216" s="8">
        <f t="shared" si="15"/>
        <v>1.96</v>
      </c>
      <c r="L216" s="8">
        <f>IF(OR(C216="orio",D216="orio"),parametros!$C$6,parametros!$C$7)</f>
        <v>5.97</v>
      </c>
      <c r="M216" s="28">
        <f t="shared" si="16"/>
        <v>6.02</v>
      </c>
      <c r="N216" s="10">
        <f t="shared" si="17"/>
        <v>142</v>
      </c>
      <c r="O216" s="40">
        <f t="shared" si="18"/>
        <v>1.2800000000000011</v>
      </c>
      <c r="P216" s="30">
        <f t="shared" si="19"/>
        <v>43705</v>
      </c>
    </row>
    <row r="217" spans="1:16">
      <c r="A217" s="4" t="s">
        <v>223</v>
      </c>
      <c r="B217" s="5" t="s">
        <v>597</v>
      </c>
      <c r="C217" s="5" t="s">
        <v>633</v>
      </c>
      <c r="D217" s="5" t="s">
        <v>613</v>
      </c>
      <c r="E217" s="5" t="s">
        <v>619</v>
      </c>
      <c r="F217" s="6">
        <v>26173</v>
      </c>
      <c r="G217" s="7">
        <v>229.01</v>
      </c>
      <c r="H217" s="8">
        <v>29</v>
      </c>
      <c r="I217" s="8">
        <v>8</v>
      </c>
      <c r="J217" s="8">
        <f>IF(AND(C217="orio",D217="sestao"),85,IF(AND(C217="sestao",D217="orio"),parametros!$C$2,parametros!$C$3))</f>
        <v>85</v>
      </c>
      <c r="K217" s="8">
        <f t="shared" si="15"/>
        <v>2.69</v>
      </c>
      <c r="L217" s="8">
        <f>IF(OR(C217="orio",D217="orio"),parametros!$C$6,parametros!$C$7)</f>
        <v>9.1</v>
      </c>
      <c r="M217" s="28">
        <f t="shared" si="16"/>
        <v>8.75</v>
      </c>
      <c r="N217" s="10">
        <f t="shared" si="17"/>
        <v>238</v>
      </c>
      <c r="O217" s="40">
        <f t="shared" si="18"/>
        <v>-8.9900000000000091</v>
      </c>
      <c r="P217" s="30">
        <f t="shared" si="19"/>
        <v>43706</v>
      </c>
    </row>
    <row r="218" spans="1:16">
      <c r="A218" s="4" t="s">
        <v>221</v>
      </c>
      <c r="B218" s="5" t="s">
        <v>597</v>
      </c>
      <c r="C218" s="5" t="s">
        <v>633</v>
      </c>
      <c r="D218" s="5" t="s">
        <v>613</v>
      </c>
      <c r="E218" s="5" t="s">
        <v>619</v>
      </c>
      <c r="F218" s="6">
        <v>25480</v>
      </c>
      <c r="G218" s="7">
        <v>222.95</v>
      </c>
      <c r="H218" s="8">
        <v>29</v>
      </c>
      <c r="I218" s="8">
        <v>8</v>
      </c>
      <c r="J218" s="8">
        <f>IF(AND(C218="orio",D218="sestao"),85,IF(AND(C218="sestao",D218="orio"),parametros!$C$2,parametros!$C$3))</f>
        <v>85</v>
      </c>
      <c r="K218" s="8">
        <f t="shared" si="15"/>
        <v>2.62</v>
      </c>
      <c r="L218" s="8">
        <f>IF(OR(C218="orio",D218="orio"),parametros!$C$6,parametros!$C$7)</f>
        <v>9.1</v>
      </c>
      <c r="M218" s="28">
        <f t="shared" si="16"/>
        <v>8.75</v>
      </c>
      <c r="N218" s="10">
        <f t="shared" si="17"/>
        <v>232</v>
      </c>
      <c r="O218" s="40">
        <f t="shared" si="18"/>
        <v>-9.0500000000000114</v>
      </c>
      <c r="P218" s="30">
        <f t="shared" si="19"/>
        <v>43706</v>
      </c>
    </row>
    <row r="219" spans="1:16">
      <c r="A219" s="4" t="s">
        <v>219</v>
      </c>
      <c r="B219" s="5" t="s">
        <v>597</v>
      </c>
      <c r="C219" s="5" t="s">
        <v>613</v>
      </c>
      <c r="D219" s="5" t="s">
        <v>633</v>
      </c>
      <c r="E219" s="5" t="s">
        <v>619</v>
      </c>
      <c r="F219" s="6">
        <v>26200</v>
      </c>
      <c r="G219" s="7">
        <v>131</v>
      </c>
      <c r="H219" s="8">
        <v>29</v>
      </c>
      <c r="I219" s="8">
        <v>8</v>
      </c>
      <c r="J219" s="8">
        <f>IF(AND(C219="orio",D219="sestao"),85,IF(AND(C219="sestao",D219="orio"),parametros!$C$2,parametros!$C$3))</f>
        <v>85</v>
      </c>
      <c r="K219" s="8">
        <f t="shared" si="15"/>
        <v>1.54</v>
      </c>
      <c r="L219" s="8">
        <f>IF(OR(C219="orio",D219="orio"),parametros!$C$6,parametros!$C$7)</f>
        <v>9.1</v>
      </c>
      <c r="M219" s="28">
        <f t="shared" si="16"/>
        <v>5</v>
      </c>
      <c r="N219" s="10">
        <f t="shared" si="17"/>
        <v>238</v>
      </c>
      <c r="O219" s="40">
        <f t="shared" si="18"/>
        <v>-107</v>
      </c>
      <c r="P219" s="30">
        <f t="shared" si="19"/>
        <v>43706</v>
      </c>
    </row>
    <row r="220" spans="1:16">
      <c r="A220" s="4" t="s">
        <v>220</v>
      </c>
      <c r="B220" s="5" t="s">
        <v>597</v>
      </c>
      <c r="C220" s="5" t="s">
        <v>613</v>
      </c>
      <c r="D220" s="5" t="s">
        <v>633</v>
      </c>
      <c r="E220" s="5" t="s">
        <v>619</v>
      </c>
      <c r="F220" s="6">
        <v>25440</v>
      </c>
      <c r="G220" s="7">
        <v>127.2</v>
      </c>
      <c r="H220" s="8">
        <v>29</v>
      </c>
      <c r="I220" s="8">
        <v>8</v>
      </c>
      <c r="J220" s="8">
        <f>IF(AND(C220="orio",D220="sestao"),85,IF(AND(C220="sestao",D220="orio"),parametros!$C$2,parametros!$C$3))</f>
        <v>85</v>
      </c>
      <c r="K220" s="8">
        <f t="shared" si="15"/>
        <v>1.5</v>
      </c>
      <c r="L220" s="8">
        <f>IF(OR(C220="orio",D220="orio"),parametros!$C$6,parametros!$C$7)</f>
        <v>9.1</v>
      </c>
      <c r="M220" s="28">
        <f t="shared" si="16"/>
        <v>5</v>
      </c>
      <c r="N220" s="10">
        <f t="shared" si="17"/>
        <v>232</v>
      </c>
      <c r="O220" s="40">
        <f t="shared" si="18"/>
        <v>-104.8</v>
      </c>
      <c r="P220" s="30">
        <f t="shared" si="19"/>
        <v>43706</v>
      </c>
    </row>
    <row r="221" spans="1:16">
      <c r="A221" s="4" t="s">
        <v>222</v>
      </c>
      <c r="B221" s="5" t="s">
        <v>601</v>
      </c>
      <c r="C221" s="5" t="s">
        <v>613</v>
      </c>
      <c r="D221" s="5" t="s">
        <v>614</v>
      </c>
      <c r="E221" s="5" t="s">
        <v>619</v>
      </c>
      <c r="F221" s="6">
        <v>23415</v>
      </c>
      <c r="G221" s="7">
        <v>143.28</v>
      </c>
      <c r="H221" s="8">
        <v>29</v>
      </c>
      <c r="I221" s="8">
        <v>8</v>
      </c>
      <c r="J221" s="8">
        <f>IF(AND(C221="orio",D221="sestao"),85,IF(AND(C221="sestao",D221="orio"),parametros!$C$2,parametros!$C$3))</f>
        <v>73</v>
      </c>
      <c r="K221" s="8">
        <f t="shared" si="15"/>
        <v>1.96</v>
      </c>
      <c r="L221" s="8">
        <f>IF(OR(C221="orio",D221="orio"),parametros!$C$6,parametros!$C$7)</f>
        <v>5.97</v>
      </c>
      <c r="M221" s="28">
        <f t="shared" si="16"/>
        <v>6.12</v>
      </c>
      <c r="N221" s="10">
        <f t="shared" si="17"/>
        <v>140</v>
      </c>
      <c r="O221" s="40">
        <f t="shared" si="18"/>
        <v>3.2800000000000011</v>
      </c>
      <c r="P221" s="30">
        <f t="shared" si="19"/>
        <v>43706</v>
      </c>
    </row>
    <row r="222" spans="1:16">
      <c r="A222" s="4" t="s">
        <v>224</v>
      </c>
      <c r="B222" s="5" t="s">
        <v>597</v>
      </c>
      <c r="C222" s="5" t="s">
        <v>633</v>
      </c>
      <c r="D222" s="5" t="s">
        <v>613</v>
      </c>
      <c r="E222" s="5" t="s">
        <v>618</v>
      </c>
      <c r="F222" s="6">
        <v>27980</v>
      </c>
      <c r="G222" s="7">
        <v>244.83</v>
      </c>
      <c r="H222" s="8">
        <v>30</v>
      </c>
      <c r="I222" s="8">
        <v>8</v>
      </c>
      <c r="J222" s="8">
        <f>IF(AND(C222="orio",D222="sestao"),85,IF(AND(C222="sestao",D222="orio"),parametros!$C$2,parametros!$C$3))</f>
        <v>85</v>
      </c>
      <c r="K222" s="8">
        <f t="shared" si="15"/>
        <v>2.88</v>
      </c>
      <c r="L222" s="8">
        <f>IF(OR(C222="orio",D222="orio"),parametros!$C$6,parametros!$C$7)</f>
        <v>9.1</v>
      </c>
      <c r="M222" s="28">
        <f t="shared" si="16"/>
        <v>8.75</v>
      </c>
      <c r="N222" s="10">
        <f t="shared" si="17"/>
        <v>255</v>
      </c>
      <c r="O222" s="40">
        <f t="shared" si="18"/>
        <v>-10.169999999999987</v>
      </c>
      <c r="P222" s="30">
        <f t="shared" si="19"/>
        <v>43707</v>
      </c>
    </row>
    <row r="223" spans="1:16">
      <c r="A223" s="4" t="s">
        <v>225</v>
      </c>
      <c r="B223" s="5" t="s">
        <v>597</v>
      </c>
      <c r="C223" s="5" t="s">
        <v>633</v>
      </c>
      <c r="D223" s="5" t="s">
        <v>613</v>
      </c>
      <c r="E223" s="5" t="s">
        <v>618</v>
      </c>
      <c r="F223" s="6">
        <v>26900</v>
      </c>
      <c r="G223" s="7">
        <v>235.38</v>
      </c>
      <c r="H223" s="8">
        <v>30</v>
      </c>
      <c r="I223" s="8">
        <v>8</v>
      </c>
      <c r="J223" s="8">
        <f>IF(AND(C223="orio",D223="sestao"),85,IF(AND(C223="sestao",D223="orio"),parametros!$C$2,parametros!$C$3))</f>
        <v>85</v>
      </c>
      <c r="K223" s="8">
        <f t="shared" si="15"/>
        <v>2.77</v>
      </c>
      <c r="L223" s="8">
        <f>IF(OR(C223="orio",D223="orio"),parametros!$C$6,parametros!$C$7)</f>
        <v>9.1</v>
      </c>
      <c r="M223" s="28">
        <f t="shared" si="16"/>
        <v>8.75</v>
      </c>
      <c r="N223" s="10">
        <f t="shared" si="17"/>
        <v>245</v>
      </c>
      <c r="O223" s="40">
        <f t="shared" si="18"/>
        <v>-9.6200000000000045</v>
      </c>
      <c r="P223" s="30">
        <f t="shared" si="19"/>
        <v>43707</v>
      </c>
    </row>
    <row r="224" spans="1:16">
      <c r="A224" s="4" t="s">
        <v>228</v>
      </c>
      <c r="B224" s="5" t="s">
        <v>597</v>
      </c>
      <c r="C224" s="5" t="s">
        <v>633</v>
      </c>
      <c r="D224" s="5" t="s">
        <v>613</v>
      </c>
      <c r="E224" s="5" t="s">
        <v>619</v>
      </c>
      <c r="F224" s="6">
        <v>26060</v>
      </c>
      <c r="G224" s="7">
        <v>228.03</v>
      </c>
      <c r="H224" s="8">
        <v>31</v>
      </c>
      <c r="I224" s="8">
        <v>8</v>
      </c>
      <c r="J224" s="8">
        <f>IF(AND(C224="orio",D224="sestao"),85,IF(AND(C224="sestao",D224="orio"),parametros!$C$2,parametros!$C$3))</f>
        <v>85</v>
      </c>
      <c r="K224" s="8">
        <f t="shared" si="15"/>
        <v>2.68</v>
      </c>
      <c r="L224" s="8">
        <f>IF(OR(C224="orio",D224="orio"),parametros!$C$6,parametros!$C$7)</f>
        <v>9.1</v>
      </c>
      <c r="M224" s="28">
        <f t="shared" si="16"/>
        <v>8.75</v>
      </c>
      <c r="N224" s="10">
        <f t="shared" si="17"/>
        <v>237</v>
      </c>
      <c r="O224" s="40">
        <f t="shared" si="18"/>
        <v>-8.9699999999999989</v>
      </c>
      <c r="P224" s="30">
        <f t="shared" si="19"/>
        <v>43708</v>
      </c>
    </row>
    <row r="225" spans="1:16">
      <c r="A225" s="4" t="s">
        <v>229</v>
      </c>
      <c r="B225" s="5" t="s">
        <v>597</v>
      </c>
      <c r="C225" s="5" t="s">
        <v>633</v>
      </c>
      <c r="D225" s="5" t="s">
        <v>613</v>
      </c>
      <c r="E225" s="5" t="s">
        <v>618</v>
      </c>
      <c r="F225" s="6">
        <v>23380</v>
      </c>
      <c r="G225" s="7">
        <v>210</v>
      </c>
      <c r="H225" s="8">
        <v>31</v>
      </c>
      <c r="I225" s="8">
        <v>8</v>
      </c>
      <c r="J225" s="8">
        <f>IF(AND(C225="orio",D225="sestao"),85,IF(AND(C225="sestao",D225="orio"),parametros!$C$2,parametros!$C$3))</f>
        <v>85</v>
      </c>
      <c r="K225" s="8">
        <f t="shared" si="15"/>
        <v>2.4700000000000002</v>
      </c>
      <c r="L225" s="8">
        <f>IF(OR(C225="orio",D225="orio"),parametros!$C$6,parametros!$C$7)</f>
        <v>9.1</v>
      </c>
      <c r="M225" s="28">
        <f t="shared" si="16"/>
        <v>8.98</v>
      </c>
      <c r="N225" s="10">
        <f t="shared" si="17"/>
        <v>213</v>
      </c>
      <c r="O225" s="40">
        <f t="shared" si="18"/>
        <v>-3</v>
      </c>
      <c r="P225" s="30">
        <f t="shared" si="19"/>
        <v>43708</v>
      </c>
    </row>
    <row r="226" spans="1:16">
      <c r="A226" s="4" t="s">
        <v>226</v>
      </c>
      <c r="B226" s="5" t="s">
        <v>597</v>
      </c>
      <c r="C226" s="5" t="s">
        <v>613</v>
      </c>
      <c r="D226" s="5" t="s">
        <v>633</v>
      </c>
      <c r="E226" s="5" t="s">
        <v>619</v>
      </c>
      <c r="F226" s="6">
        <v>27300</v>
      </c>
      <c r="G226" s="7">
        <v>136.5</v>
      </c>
      <c r="H226" s="8">
        <v>31</v>
      </c>
      <c r="I226" s="8">
        <v>8</v>
      </c>
      <c r="J226" s="8">
        <f>IF(AND(C226="orio",D226="sestao"),85,IF(AND(C226="sestao",D226="orio"),parametros!$C$2,parametros!$C$3))</f>
        <v>85</v>
      </c>
      <c r="K226" s="8">
        <f t="shared" si="15"/>
        <v>1.61</v>
      </c>
      <c r="L226" s="8">
        <f>IF(OR(C226="orio",D226="orio"),parametros!$C$6,parametros!$C$7)</f>
        <v>9.1</v>
      </c>
      <c r="M226" s="28">
        <f t="shared" si="16"/>
        <v>5</v>
      </c>
      <c r="N226" s="10">
        <f t="shared" si="17"/>
        <v>248</v>
      </c>
      <c r="O226" s="40">
        <f t="shared" si="18"/>
        <v>-111.5</v>
      </c>
      <c r="P226" s="30">
        <f t="shared" si="19"/>
        <v>43708</v>
      </c>
    </row>
    <row r="227" spans="1:16">
      <c r="A227" s="4" t="s">
        <v>227</v>
      </c>
      <c r="B227" s="5" t="s">
        <v>597</v>
      </c>
      <c r="C227" s="5" t="s">
        <v>613</v>
      </c>
      <c r="D227" s="5" t="s">
        <v>633</v>
      </c>
      <c r="E227" s="5" t="s">
        <v>619</v>
      </c>
      <c r="F227" s="6">
        <v>24540</v>
      </c>
      <c r="G227" s="7">
        <v>122.7</v>
      </c>
      <c r="H227" s="8">
        <v>31</v>
      </c>
      <c r="I227" s="8">
        <v>8</v>
      </c>
      <c r="J227" s="8">
        <f>IF(AND(C227="orio",D227="sestao"),85,IF(AND(C227="sestao",D227="orio"),parametros!$C$2,parametros!$C$3))</f>
        <v>85</v>
      </c>
      <c r="K227" s="8">
        <f t="shared" si="15"/>
        <v>1.44</v>
      </c>
      <c r="L227" s="8">
        <f>IF(OR(C227="orio",D227="orio"),parametros!$C$6,parametros!$C$7)</f>
        <v>9.1</v>
      </c>
      <c r="M227" s="28">
        <f t="shared" si="16"/>
        <v>5</v>
      </c>
      <c r="N227" s="10">
        <f t="shared" si="17"/>
        <v>223</v>
      </c>
      <c r="O227" s="40">
        <f t="shared" si="18"/>
        <v>-100.3</v>
      </c>
      <c r="P227" s="30">
        <f t="shared" si="19"/>
        <v>43708</v>
      </c>
    </row>
    <row r="228" spans="1:16">
      <c r="A228" s="4" t="s">
        <v>232</v>
      </c>
      <c r="B228" s="5" t="s">
        <v>597</v>
      </c>
      <c r="C228" s="5" t="s">
        <v>633</v>
      </c>
      <c r="D228" s="5" t="s">
        <v>613</v>
      </c>
      <c r="E228" s="5" t="s">
        <v>618</v>
      </c>
      <c r="F228" s="6">
        <v>27322</v>
      </c>
      <c r="G228" s="7">
        <v>239.07</v>
      </c>
      <c r="H228" s="8">
        <v>1</v>
      </c>
      <c r="I228" s="8">
        <v>9</v>
      </c>
      <c r="J228" s="8">
        <f>IF(AND(C228="orio",D228="sestao"),85,IF(AND(C228="sestao",D228="orio"),parametros!$C$2,parametros!$C$3))</f>
        <v>85</v>
      </c>
      <c r="K228" s="8">
        <f t="shared" si="15"/>
        <v>2.81</v>
      </c>
      <c r="L228" s="8">
        <f>IF(OR(C228="orio",D228="orio"),parametros!$C$6,parametros!$C$7)</f>
        <v>9.1</v>
      </c>
      <c r="M228" s="28">
        <f t="shared" si="16"/>
        <v>8.75</v>
      </c>
      <c r="N228" s="10">
        <f t="shared" si="17"/>
        <v>249</v>
      </c>
      <c r="O228" s="40">
        <f t="shared" si="18"/>
        <v>-9.9300000000000068</v>
      </c>
      <c r="P228" s="30">
        <f t="shared" si="19"/>
        <v>43709</v>
      </c>
    </row>
    <row r="229" spans="1:16">
      <c r="A229" s="4" t="s">
        <v>231</v>
      </c>
      <c r="B229" s="5" t="s">
        <v>598</v>
      </c>
      <c r="C229" s="5" t="s">
        <v>633</v>
      </c>
      <c r="D229" s="5" t="s">
        <v>613</v>
      </c>
      <c r="E229" s="5" t="s">
        <v>619</v>
      </c>
      <c r="F229" s="6">
        <v>23444</v>
      </c>
      <c r="G229" s="7">
        <v>218.4</v>
      </c>
      <c r="H229" s="8">
        <v>1</v>
      </c>
      <c r="I229" s="8">
        <v>9</v>
      </c>
      <c r="J229" s="8">
        <f>IF(AND(C229="orio",D229="sestao"),85,IF(AND(C229="sestao",D229="orio"),parametros!$C$2,parametros!$C$3))</f>
        <v>85</v>
      </c>
      <c r="K229" s="8">
        <f t="shared" si="15"/>
        <v>2.57</v>
      </c>
      <c r="L229" s="8">
        <f>IF(OR(C229="orio",D229="orio"),parametros!$C$6,parametros!$C$7)</f>
        <v>9.1</v>
      </c>
      <c r="M229" s="28">
        <f t="shared" si="16"/>
        <v>9.32</v>
      </c>
      <c r="N229" s="10">
        <f t="shared" si="17"/>
        <v>213</v>
      </c>
      <c r="O229" s="40">
        <f t="shared" si="18"/>
        <v>5.4000000000000057</v>
      </c>
      <c r="P229" s="30">
        <f t="shared" si="19"/>
        <v>43709</v>
      </c>
    </row>
    <row r="230" spans="1:16">
      <c r="A230" s="4" t="s">
        <v>230</v>
      </c>
      <c r="B230" s="5" t="s">
        <v>597</v>
      </c>
      <c r="C230" s="5" t="s">
        <v>613</v>
      </c>
      <c r="D230" s="5" t="s">
        <v>633</v>
      </c>
      <c r="E230" s="5" t="s">
        <v>619</v>
      </c>
      <c r="F230" s="6">
        <v>25240</v>
      </c>
      <c r="G230" s="7">
        <v>126.2</v>
      </c>
      <c r="H230" s="8">
        <v>1</v>
      </c>
      <c r="I230" s="8">
        <v>9</v>
      </c>
      <c r="J230" s="8">
        <f>IF(AND(C230="orio",D230="sestao"),85,IF(AND(C230="sestao",D230="orio"),parametros!$C$2,parametros!$C$3))</f>
        <v>85</v>
      </c>
      <c r="K230" s="8">
        <f t="shared" si="15"/>
        <v>1.48</v>
      </c>
      <c r="L230" s="8">
        <f>IF(OR(C230="orio",D230="orio"),parametros!$C$6,parametros!$C$7)</f>
        <v>9.1</v>
      </c>
      <c r="M230" s="28">
        <f t="shared" si="16"/>
        <v>5</v>
      </c>
      <c r="N230" s="10">
        <f t="shared" si="17"/>
        <v>230</v>
      </c>
      <c r="O230" s="40">
        <f t="shared" si="18"/>
        <v>-103.8</v>
      </c>
      <c r="P230" s="30">
        <f t="shared" si="19"/>
        <v>43709</v>
      </c>
    </row>
    <row r="231" spans="1:16">
      <c r="A231" s="4" t="s">
        <v>240</v>
      </c>
      <c r="B231" s="5" t="s">
        <v>597</v>
      </c>
      <c r="C231" s="5" t="s">
        <v>633</v>
      </c>
      <c r="D231" s="5" t="s">
        <v>613</v>
      </c>
      <c r="E231" s="5" t="s">
        <v>618</v>
      </c>
      <c r="F231" s="6">
        <v>26800</v>
      </c>
      <c r="G231" s="7">
        <v>234.5</v>
      </c>
      <c r="H231" s="8">
        <v>4</v>
      </c>
      <c r="I231" s="8">
        <v>9</v>
      </c>
      <c r="J231" s="8">
        <f>IF(AND(C231="orio",D231="sestao"),85,IF(AND(C231="sestao",D231="orio"),parametros!$C$2,parametros!$C$3))</f>
        <v>85</v>
      </c>
      <c r="K231" s="8">
        <f t="shared" si="15"/>
        <v>2.76</v>
      </c>
      <c r="L231" s="8">
        <f>IF(OR(C231="orio",D231="orio"),parametros!$C$6,parametros!$C$7)</f>
        <v>9.1</v>
      </c>
      <c r="M231" s="28">
        <f t="shared" si="16"/>
        <v>8.75</v>
      </c>
      <c r="N231" s="10">
        <f t="shared" si="17"/>
        <v>244</v>
      </c>
      <c r="O231" s="40">
        <f t="shared" si="18"/>
        <v>-9.5</v>
      </c>
      <c r="P231" s="30">
        <f t="shared" si="19"/>
        <v>43712</v>
      </c>
    </row>
    <row r="232" spans="1:16">
      <c r="A232" s="4" t="s">
        <v>239</v>
      </c>
      <c r="B232" s="5" t="s">
        <v>597</v>
      </c>
      <c r="C232" s="5" t="s">
        <v>633</v>
      </c>
      <c r="D232" s="5" t="s">
        <v>613</v>
      </c>
      <c r="E232" s="5" t="s">
        <v>618</v>
      </c>
      <c r="F232" s="6">
        <v>26500</v>
      </c>
      <c r="G232" s="7">
        <v>231.88</v>
      </c>
      <c r="H232" s="8">
        <v>4</v>
      </c>
      <c r="I232" s="8">
        <v>9</v>
      </c>
      <c r="J232" s="8">
        <f>IF(AND(C232="orio",D232="sestao"),85,IF(AND(C232="sestao",D232="orio"),parametros!$C$2,parametros!$C$3))</f>
        <v>85</v>
      </c>
      <c r="K232" s="8">
        <f t="shared" si="15"/>
        <v>2.73</v>
      </c>
      <c r="L232" s="8">
        <f>IF(OR(C232="orio",D232="orio"),parametros!$C$6,parametros!$C$7)</f>
        <v>9.1</v>
      </c>
      <c r="M232" s="28">
        <f t="shared" si="16"/>
        <v>8.75</v>
      </c>
      <c r="N232" s="10">
        <f t="shared" si="17"/>
        <v>241</v>
      </c>
      <c r="O232" s="40">
        <f t="shared" si="18"/>
        <v>-9.1200000000000045</v>
      </c>
      <c r="P232" s="30">
        <f t="shared" si="19"/>
        <v>43712</v>
      </c>
    </row>
    <row r="233" spans="1:16">
      <c r="A233" s="4" t="s">
        <v>159</v>
      </c>
      <c r="B233" s="5" t="s">
        <v>600</v>
      </c>
      <c r="C233" s="5" t="s">
        <v>633</v>
      </c>
      <c r="D233" s="5" t="s">
        <v>613</v>
      </c>
      <c r="E233" s="5" t="s">
        <v>618</v>
      </c>
      <c r="F233" s="6">
        <v>24860</v>
      </c>
      <c r="G233" s="7">
        <v>226.23</v>
      </c>
      <c r="H233" s="8">
        <v>4</v>
      </c>
      <c r="I233" s="8">
        <v>9</v>
      </c>
      <c r="J233" s="8">
        <f>IF(AND(C233="orio",D233="sestao"),85,IF(AND(C233="sestao",D233="orio"),parametros!$C$2,parametros!$C$3))</f>
        <v>85</v>
      </c>
      <c r="K233" s="8">
        <f t="shared" si="15"/>
        <v>2.66</v>
      </c>
      <c r="L233" s="8">
        <f>IF(OR(C233="orio",D233="orio"),parametros!$C$6,parametros!$C$7)</f>
        <v>9.1</v>
      </c>
      <c r="M233" s="28">
        <f t="shared" si="16"/>
        <v>9.1</v>
      </c>
      <c r="N233" s="10">
        <f t="shared" si="17"/>
        <v>226</v>
      </c>
      <c r="O233" s="40">
        <f t="shared" si="18"/>
        <v>0.22999999999998977</v>
      </c>
      <c r="P233" s="30">
        <f t="shared" si="19"/>
        <v>43712</v>
      </c>
    </row>
    <row r="234" spans="1:16">
      <c r="A234" s="4" t="s">
        <v>236</v>
      </c>
      <c r="B234" s="5" t="s">
        <v>600</v>
      </c>
      <c r="C234" s="5" t="s">
        <v>633</v>
      </c>
      <c r="D234" s="5" t="s">
        <v>613</v>
      </c>
      <c r="E234" s="5" t="s">
        <v>618</v>
      </c>
      <c r="F234" s="6">
        <v>24800</v>
      </c>
      <c r="G234" s="7">
        <v>225.68</v>
      </c>
      <c r="H234" s="8">
        <v>4</v>
      </c>
      <c r="I234" s="8">
        <v>9</v>
      </c>
      <c r="J234" s="8">
        <f>IF(AND(C234="orio",D234="sestao"),85,IF(AND(C234="sestao",D234="orio"),parametros!$C$2,parametros!$C$3))</f>
        <v>85</v>
      </c>
      <c r="K234" s="8">
        <f t="shared" si="15"/>
        <v>2.66</v>
      </c>
      <c r="L234" s="8">
        <f>IF(OR(C234="orio",D234="orio"),parametros!$C$6,parametros!$C$7)</f>
        <v>9.1</v>
      </c>
      <c r="M234" s="28">
        <f t="shared" si="16"/>
        <v>9.1</v>
      </c>
      <c r="N234" s="10">
        <f t="shared" si="17"/>
        <v>226</v>
      </c>
      <c r="O234" s="40">
        <f t="shared" si="18"/>
        <v>-0.31999999999999318</v>
      </c>
      <c r="P234" s="30">
        <f t="shared" si="19"/>
        <v>43712</v>
      </c>
    </row>
    <row r="235" spans="1:16">
      <c r="A235" s="4" t="s">
        <v>237</v>
      </c>
      <c r="B235" s="5" t="s">
        <v>600</v>
      </c>
      <c r="C235" s="5" t="s">
        <v>633</v>
      </c>
      <c r="D235" s="5" t="s">
        <v>613</v>
      </c>
      <c r="E235" s="5" t="s">
        <v>618</v>
      </c>
      <c r="F235" s="6">
        <v>24360</v>
      </c>
      <c r="G235" s="7">
        <v>221.68</v>
      </c>
      <c r="H235" s="8">
        <v>4</v>
      </c>
      <c r="I235" s="8">
        <v>9</v>
      </c>
      <c r="J235" s="8">
        <f>IF(AND(C235="orio",D235="sestao"),85,IF(AND(C235="sestao",D235="orio"),parametros!$C$2,parametros!$C$3))</f>
        <v>85</v>
      </c>
      <c r="K235" s="8">
        <f t="shared" si="15"/>
        <v>2.61</v>
      </c>
      <c r="L235" s="8">
        <f>IF(OR(C235="orio",D235="orio"),parametros!$C$6,parametros!$C$7)</f>
        <v>9.1</v>
      </c>
      <c r="M235" s="28">
        <f t="shared" si="16"/>
        <v>9.1</v>
      </c>
      <c r="N235" s="10">
        <f t="shared" si="17"/>
        <v>222</v>
      </c>
      <c r="O235" s="40">
        <f t="shared" si="18"/>
        <v>-0.31999999999999318</v>
      </c>
      <c r="P235" s="30">
        <f t="shared" si="19"/>
        <v>43712</v>
      </c>
    </row>
    <row r="236" spans="1:16">
      <c r="A236" s="4" t="s">
        <v>238</v>
      </c>
      <c r="B236" s="5" t="s">
        <v>598</v>
      </c>
      <c r="C236" s="5" t="s">
        <v>633</v>
      </c>
      <c r="D236" s="5" t="s">
        <v>613</v>
      </c>
      <c r="E236" s="5" t="s">
        <v>619</v>
      </c>
      <c r="F236" s="6">
        <v>24220</v>
      </c>
      <c r="G236" s="7">
        <v>220.4</v>
      </c>
      <c r="H236" s="8">
        <v>4</v>
      </c>
      <c r="I236" s="8">
        <v>9</v>
      </c>
      <c r="J236" s="8">
        <f>IF(AND(C236="orio",D236="sestao"),85,IF(AND(C236="sestao",D236="orio"),parametros!$C$2,parametros!$C$3))</f>
        <v>85</v>
      </c>
      <c r="K236" s="8">
        <f t="shared" si="15"/>
        <v>2.59</v>
      </c>
      <c r="L236" s="8">
        <f>IF(OR(C236="orio",D236="orio"),parametros!$C$6,parametros!$C$7)</f>
        <v>9.1</v>
      </c>
      <c r="M236" s="28">
        <f t="shared" si="16"/>
        <v>9.1</v>
      </c>
      <c r="N236" s="10">
        <f t="shared" si="17"/>
        <v>220</v>
      </c>
      <c r="O236" s="40">
        <f t="shared" si="18"/>
        <v>0.40000000000000568</v>
      </c>
      <c r="P236" s="30">
        <f t="shared" si="19"/>
        <v>43712</v>
      </c>
    </row>
    <row r="237" spans="1:16">
      <c r="A237" s="4" t="s">
        <v>235</v>
      </c>
      <c r="B237" s="5" t="s">
        <v>598</v>
      </c>
      <c r="C237" s="5" t="s">
        <v>633</v>
      </c>
      <c r="D237" s="5" t="s">
        <v>613</v>
      </c>
      <c r="E237" s="5" t="s">
        <v>618</v>
      </c>
      <c r="F237" s="6">
        <v>17040</v>
      </c>
      <c r="G237" s="7">
        <v>155.06</v>
      </c>
      <c r="H237" s="8">
        <v>4</v>
      </c>
      <c r="I237" s="8">
        <v>9</v>
      </c>
      <c r="J237" s="8">
        <f>IF(AND(C237="orio",D237="sestao"),85,IF(AND(C237="sestao",D237="orio"),parametros!$C$2,parametros!$C$3))</f>
        <v>85</v>
      </c>
      <c r="K237" s="8">
        <f t="shared" si="15"/>
        <v>1.82</v>
      </c>
      <c r="L237" s="8">
        <f>IF(OR(C237="orio",D237="orio"),parametros!$C$6,parametros!$C$7)</f>
        <v>9.1</v>
      </c>
      <c r="M237" s="28">
        <f t="shared" si="16"/>
        <v>9.1</v>
      </c>
      <c r="N237" s="10">
        <f t="shared" si="17"/>
        <v>155</v>
      </c>
      <c r="O237" s="40">
        <f t="shared" si="18"/>
        <v>6.0000000000002274E-2</v>
      </c>
      <c r="P237" s="30">
        <f t="shared" si="19"/>
        <v>43712</v>
      </c>
    </row>
    <row r="238" spans="1:16">
      <c r="A238" s="4" t="s">
        <v>234</v>
      </c>
      <c r="B238" s="5" t="s">
        <v>597</v>
      </c>
      <c r="C238" s="5" t="s">
        <v>613</v>
      </c>
      <c r="D238" s="5" t="s">
        <v>633</v>
      </c>
      <c r="E238" s="5" t="s">
        <v>619</v>
      </c>
      <c r="F238" s="6">
        <v>28100</v>
      </c>
      <c r="G238" s="7">
        <v>140.5</v>
      </c>
      <c r="H238" s="8">
        <v>4</v>
      </c>
      <c r="I238" s="8">
        <v>9</v>
      </c>
      <c r="J238" s="8">
        <f>IF(AND(C238="orio",D238="sestao"),85,IF(AND(C238="sestao",D238="orio"),parametros!$C$2,parametros!$C$3))</f>
        <v>85</v>
      </c>
      <c r="K238" s="8">
        <f t="shared" si="15"/>
        <v>1.65</v>
      </c>
      <c r="L238" s="8">
        <f>IF(OR(C238="orio",D238="orio"),parametros!$C$6,parametros!$C$7)</f>
        <v>9.1</v>
      </c>
      <c r="M238" s="28">
        <f t="shared" si="16"/>
        <v>5</v>
      </c>
      <c r="N238" s="10">
        <f t="shared" si="17"/>
        <v>256</v>
      </c>
      <c r="O238" s="40">
        <f t="shared" si="18"/>
        <v>-115.5</v>
      </c>
      <c r="P238" s="30">
        <f t="shared" si="19"/>
        <v>43712</v>
      </c>
    </row>
    <row r="239" spans="1:16">
      <c r="A239" s="4" t="s">
        <v>233</v>
      </c>
      <c r="B239" s="5" t="s">
        <v>597</v>
      </c>
      <c r="C239" s="5" t="s">
        <v>613</v>
      </c>
      <c r="D239" s="5" t="s">
        <v>633</v>
      </c>
      <c r="E239" s="5" t="s">
        <v>619</v>
      </c>
      <c r="F239" s="6">
        <v>25654</v>
      </c>
      <c r="G239" s="7">
        <v>128.27000000000001</v>
      </c>
      <c r="H239" s="8">
        <v>4</v>
      </c>
      <c r="I239" s="8">
        <v>9</v>
      </c>
      <c r="J239" s="8">
        <f>IF(AND(C239="orio",D239="sestao"),85,IF(AND(C239="sestao",D239="orio"),parametros!$C$2,parametros!$C$3))</f>
        <v>85</v>
      </c>
      <c r="K239" s="8">
        <f t="shared" si="15"/>
        <v>1.51</v>
      </c>
      <c r="L239" s="8">
        <f>IF(OR(C239="orio",D239="orio"),parametros!$C$6,parametros!$C$7)</f>
        <v>9.1</v>
      </c>
      <c r="M239" s="28">
        <f t="shared" si="16"/>
        <v>5</v>
      </c>
      <c r="N239" s="10">
        <f t="shared" si="17"/>
        <v>233</v>
      </c>
      <c r="O239" s="40">
        <f t="shared" si="18"/>
        <v>-104.72999999999999</v>
      </c>
      <c r="P239" s="30">
        <f t="shared" si="19"/>
        <v>43712</v>
      </c>
    </row>
    <row r="240" spans="1:16">
      <c r="A240" s="4" t="s">
        <v>245</v>
      </c>
      <c r="B240" s="5" t="s">
        <v>597</v>
      </c>
      <c r="C240" s="5" t="s">
        <v>633</v>
      </c>
      <c r="D240" s="5" t="s">
        <v>613</v>
      </c>
      <c r="E240" s="5" t="s">
        <v>618</v>
      </c>
      <c r="F240" s="6">
        <v>28700</v>
      </c>
      <c r="G240" s="7">
        <v>251.13</v>
      </c>
      <c r="H240" s="8">
        <v>5</v>
      </c>
      <c r="I240" s="8">
        <v>9</v>
      </c>
      <c r="J240" s="8">
        <f>IF(AND(C240="orio",D240="sestao"),85,IF(AND(C240="sestao",D240="orio"),parametros!$C$2,parametros!$C$3))</f>
        <v>85</v>
      </c>
      <c r="K240" s="8">
        <f t="shared" si="15"/>
        <v>2.95</v>
      </c>
      <c r="L240" s="8">
        <f>IF(OR(C240="orio",D240="orio"),parametros!$C$6,parametros!$C$7)</f>
        <v>9.1</v>
      </c>
      <c r="M240" s="28">
        <f t="shared" si="16"/>
        <v>8.75</v>
      </c>
      <c r="N240" s="10">
        <f t="shared" si="17"/>
        <v>261</v>
      </c>
      <c r="O240" s="40">
        <f t="shared" si="18"/>
        <v>-9.8700000000000045</v>
      </c>
      <c r="P240" s="30">
        <f t="shared" si="19"/>
        <v>43713</v>
      </c>
    </row>
    <row r="241" spans="1:16">
      <c r="A241" s="4" t="s">
        <v>247</v>
      </c>
      <c r="B241" s="5" t="s">
        <v>597</v>
      </c>
      <c r="C241" s="5" t="s">
        <v>633</v>
      </c>
      <c r="D241" s="5" t="s">
        <v>613</v>
      </c>
      <c r="E241" s="5" t="s">
        <v>618</v>
      </c>
      <c r="F241" s="6">
        <v>25960</v>
      </c>
      <c r="G241" s="7">
        <v>227.15</v>
      </c>
      <c r="H241" s="8">
        <v>5</v>
      </c>
      <c r="I241" s="8">
        <v>9</v>
      </c>
      <c r="J241" s="8">
        <f>IF(AND(C241="orio",D241="sestao"),85,IF(AND(C241="sestao",D241="orio"),parametros!$C$2,parametros!$C$3))</f>
        <v>85</v>
      </c>
      <c r="K241" s="8">
        <f t="shared" si="15"/>
        <v>2.67</v>
      </c>
      <c r="L241" s="8">
        <f>IF(OR(C241="orio",D241="orio"),parametros!$C$6,parametros!$C$7)</f>
        <v>9.1</v>
      </c>
      <c r="M241" s="28">
        <f t="shared" si="16"/>
        <v>8.75</v>
      </c>
      <c r="N241" s="10">
        <f t="shared" si="17"/>
        <v>236</v>
      </c>
      <c r="O241" s="40">
        <f t="shared" si="18"/>
        <v>-8.8499999999999943</v>
      </c>
      <c r="P241" s="30">
        <f t="shared" si="19"/>
        <v>43713</v>
      </c>
    </row>
    <row r="242" spans="1:16">
      <c r="A242" s="4" t="s">
        <v>243</v>
      </c>
      <c r="B242" s="5" t="s">
        <v>598</v>
      </c>
      <c r="C242" s="5" t="s">
        <v>633</v>
      </c>
      <c r="D242" s="5" t="s">
        <v>613</v>
      </c>
      <c r="E242" s="5" t="s">
        <v>619</v>
      </c>
      <c r="F242" s="6">
        <v>23580</v>
      </c>
      <c r="G242" s="7">
        <v>218.4</v>
      </c>
      <c r="H242" s="8">
        <v>5</v>
      </c>
      <c r="I242" s="8">
        <v>9</v>
      </c>
      <c r="J242" s="8">
        <f>IF(AND(C242="orio",D242="sestao"),85,IF(AND(C242="sestao",D242="orio"),parametros!$C$2,parametros!$C$3))</f>
        <v>85</v>
      </c>
      <c r="K242" s="8">
        <f t="shared" si="15"/>
        <v>2.57</v>
      </c>
      <c r="L242" s="8">
        <f>IF(OR(C242="orio",D242="orio"),parametros!$C$6,parametros!$C$7)</f>
        <v>9.1</v>
      </c>
      <c r="M242" s="28">
        <f t="shared" si="16"/>
        <v>9.26</v>
      </c>
      <c r="N242" s="10">
        <f t="shared" si="17"/>
        <v>215</v>
      </c>
      <c r="O242" s="40">
        <f t="shared" si="18"/>
        <v>3.4000000000000057</v>
      </c>
      <c r="P242" s="30">
        <f t="shared" si="19"/>
        <v>43713</v>
      </c>
    </row>
    <row r="243" spans="1:16">
      <c r="A243" s="4" t="s">
        <v>244</v>
      </c>
      <c r="B243" s="5" t="s">
        <v>600</v>
      </c>
      <c r="C243" s="5" t="s">
        <v>633</v>
      </c>
      <c r="D243" s="5" t="s">
        <v>613</v>
      </c>
      <c r="E243" s="5" t="s">
        <v>618</v>
      </c>
      <c r="F243" s="6">
        <v>23300</v>
      </c>
      <c r="G243" s="7">
        <v>218.4</v>
      </c>
      <c r="H243" s="8">
        <v>5</v>
      </c>
      <c r="I243" s="8">
        <v>9</v>
      </c>
      <c r="J243" s="8">
        <f>IF(AND(C243="orio",D243="sestao"),85,IF(AND(C243="sestao",D243="orio"),parametros!$C$2,parametros!$C$3))</f>
        <v>85</v>
      </c>
      <c r="K243" s="8">
        <f t="shared" si="15"/>
        <v>2.57</v>
      </c>
      <c r="L243" s="8">
        <f>IF(OR(C243="orio",D243="orio"),parametros!$C$6,parametros!$C$7)</f>
        <v>9.1</v>
      </c>
      <c r="M243" s="28">
        <f t="shared" si="16"/>
        <v>9.3699999999999992</v>
      </c>
      <c r="N243" s="10">
        <f t="shared" si="17"/>
        <v>212</v>
      </c>
      <c r="O243" s="40">
        <f t="shared" si="18"/>
        <v>6.4000000000000057</v>
      </c>
      <c r="P243" s="30">
        <f t="shared" si="19"/>
        <v>43713</v>
      </c>
    </row>
    <row r="244" spans="1:16">
      <c r="A244" s="4" t="s">
        <v>242</v>
      </c>
      <c r="B244" s="5" t="s">
        <v>597</v>
      </c>
      <c r="C244" s="5" t="s">
        <v>613</v>
      </c>
      <c r="D244" s="5" t="s">
        <v>633</v>
      </c>
      <c r="E244" s="5" t="s">
        <v>619</v>
      </c>
      <c r="F244" s="6">
        <v>26980</v>
      </c>
      <c r="G244" s="7">
        <v>134.9</v>
      </c>
      <c r="H244" s="8">
        <v>5</v>
      </c>
      <c r="I244" s="8">
        <v>9</v>
      </c>
      <c r="J244" s="8">
        <f>IF(AND(C244="orio",D244="sestao"),85,IF(AND(C244="sestao",D244="orio"),parametros!$C$2,parametros!$C$3))</f>
        <v>85</v>
      </c>
      <c r="K244" s="8">
        <f t="shared" si="15"/>
        <v>1.59</v>
      </c>
      <c r="L244" s="8">
        <f>IF(OR(C244="orio",D244="orio"),parametros!$C$6,parametros!$C$7)</f>
        <v>9.1</v>
      </c>
      <c r="M244" s="28">
        <f t="shared" si="16"/>
        <v>5</v>
      </c>
      <c r="N244" s="10">
        <f t="shared" si="17"/>
        <v>246</v>
      </c>
      <c r="O244" s="40">
        <f t="shared" si="18"/>
        <v>-111.1</v>
      </c>
      <c r="P244" s="30">
        <f t="shared" si="19"/>
        <v>43713</v>
      </c>
    </row>
    <row r="245" spans="1:16">
      <c r="A245" s="4" t="s">
        <v>241</v>
      </c>
      <c r="B245" s="5" t="s">
        <v>597</v>
      </c>
      <c r="C245" s="5" t="s">
        <v>613</v>
      </c>
      <c r="D245" s="5" t="s">
        <v>633</v>
      </c>
      <c r="E245" s="5" t="s">
        <v>619</v>
      </c>
      <c r="F245" s="6">
        <v>26720</v>
      </c>
      <c r="G245" s="7">
        <v>133.6</v>
      </c>
      <c r="H245" s="8">
        <v>5</v>
      </c>
      <c r="I245" s="8">
        <v>9</v>
      </c>
      <c r="J245" s="8">
        <f>IF(AND(C245="orio",D245="sestao"),85,IF(AND(C245="sestao",D245="orio"),parametros!$C$2,parametros!$C$3))</f>
        <v>85</v>
      </c>
      <c r="K245" s="8">
        <f t="shared" si="15"/>
        <v>1.57</v>
      </c>
      <c r="L245" s="8">
        <f>IF(OR(C245="orio",D245="orio"),parametros!$C$6,parametros!$C$7)</f>
        <v>9.1</v>
      </c>
      <c r="M245" s="28">
        <f t="shared" si="16"/>
        <v>5</v>
      </c>
      <c r="N245" s="10">
        <f t="shared" si="17"/>
        <v>243</v>
      </c>
      <c r="O245" s="40">
        <f t="shared" si="18"/>
        <v>-109.4</v>
      </c>
      <c r="P245" s="30">
        <f t="shared" si="19"/>
        <v>43713</v>
      </c>
    </row>
    <row r="246" spans="1:16">
      <c r="A246" s="4" t="s">
        <v>246</v>
      </c>
      <c r="B246" s="5" t="s">
        <v>606</v>
      </c>
      <c r="C246" s="5" t="s">
        <v>613</v>
      </c>
      <c r="D246" s="5" t="s">
        <v>614</v>
      </c>
      <c r="E246" s="5" t="s">
        <v>619</v>
      </c>
      <c r="F246" s="6">
        <v>23080</v>
      </c>
      <c r="G246" s="7">
        <v>143.28</v>
      </c>
      <c r="H246" s="8">
        <v>5</v>
      </c>
      <c r="I246" s="8">
        <v>9</v>
      </c>
      <c r="J246" s="8">
        <f>IF(AND(C246="orio",D246="sestao"),85,IF(AND(C246="sestao",D246="orio"),parametros!$C$2,parametros!$C$3))</f>
        <v>73</v>
      </c>
      <c r="K246" s="8">
        <f t="shared" si="15"/>
        <v>1.96</v>
      </c>
      <c r="L246" s="8">
        <f>IF(OR(C246="orio",D246="orio"),parametros!$C$6,parametros!$C$7)</f>
        <v>5.97</v>
      </c>
      <c r="M246" s="28">
        <f t="shared" si="16"/>
        <v>6.21</v>
      </c>
      <c r="N246" s="10">
        <f t="shared" si="17"/>
        <v>138</v>
      </c>
      <c r="O246" s="40">
        <f t="shared" si="18"/>
        <v>5.2800000000000011</v>
      </c>
      <c r="P246" s="30">
        <f t="shared" si="19"/>
        <v>43713</v>
      </c>
    </row>
    <row r="247" spans="1:16">
      <c r="A247" s="4" t="s">
        <v>248</v>
      </c>
      <c r="B247" s="5" t="s">
        <v>602</v>
      </c>
      <c r="C247" s="5" t="s">
        <v>613</v>
      </c>
      <c r="D247" s="5" t="s">
        <v>614</v>
      </c>
      <c r="E247" s="5" t="s">
        <v>619</v>
      </c>
      <c r="F247" s="6">
        <v>13380</v>
      </c>
      <c r="G247" s="7">
        <v>76.53</v>
      </c>
      <c r="H247" s="8">
        <v>5</v>
      </c>
      <c r="I247" s="8">
        <v>9</v>
      </c>
      <c r="J247" s="8">
        <f>IF(AND(C247="orio",D247="sestao"),85,IF(AND(C247="sestao",D247="orio"),parametros!$C$2,parametros!$C$3))</f>
        <v>73</v>
      </c>
      <c r="K247" s="8">
        <f t="shared" si="15"/>
        <v>1.05</v>
      </c>
      <c r="L247" s="8">
        <f>IF(OR(C247="orio",D247="orio"),parametros!$C$6,parametros!$C$7)</f>
        <v>5.97</v>
      </c>
      <c r="M247" s="28">
        <f t="shared" si="16"/>
        <v>5.72</v>
      </c>
      <c r="N247" s="10">
        <f t="shared" si="17"/>
        <v>80</v>
      </c>
      <c r="O247" s="40">
        <f t="shared" si="18"/>
        <v>-3.4699999999999989</v>
      </c>
      <c r="P247" s="30">
        <f t="shared" si="19"/>
        <v>43713</v>
      </c>
    </row>
    <row r="248" spans="1:16">
      <c r="A248" s="4" t="s">
        <v>252</v>
      </c>
      <c r="B248" s="5" t="s">
        <v>597</v>
      </c>
      <c r="C248" s="5" t="s">
        <v>633</v>
      </c>
      <c r="D248" s="5" t="s">
        <v>613</v>
      </c>
      <c r="E248" s="5" t="s">
        <v>618</v>
      </c>
      <c r="F248" s="6">
        <v>27910</v>
      </c>
      <c r="G248" s="7">
        <v>244.21</v>
      </c>
      <c r="H248" s="8">
        <v>6</v>
      </c>
      <c r="I248" s="8">
        <v>9</v>
      </c>
      <c r="J248" s="8">
        <f>IF(AND(C248="orio",D248="sestao"),85,IF(AND(C248="sestao",D248="orio"),parametros!$C$2,parametros!$C$3))</f>
        <v>85</v>
      </c>
      <c r="K248" s="8">
        <f t="shared" si="15"/>
        <v>2.87</v>
      </c>
      <c r="L248" s="8">
        <f>IF(OR(C248="orio",D248="orio"),parametros!$C$6,parametros!$C$7)</f>
        <v>9.1</v>
      </c>
      <c r="M248" s="28">
        <f t="shared" si="16"/>
        <v>8.75</v>
      </c>
      <c r="N248" s="10">
        <f t="shared" si="17"/>
        <v>254</v>
      </c>
      <c r="O248" s="40">
        <f t="shared" si="18"/>
        <v>-9.789999999999992</v>
      </c>
      <c r="P248" s="30">
        <f t="shared" si="19"/>
        <v>43714</v>
      </c>
    </row>
    <row r="249" spans="1:16">
      <c r="A249" s="4" t="s">
        <v>250</v>
      </c>
      <c r="B249" s="5" t="s">
        <v>597</v>
      </c>
      <c r="C249" s="5" t="s">
        <v>633</v>
      </c>
      <c r="D249" s="5" t="s">
        <v>613</v>
      </c>
      <c r="E249" s="5" t="s">
        <v>618</v>
      </c>
      <c r="F249" s="6">
        <v>27080</v>
      </c>
      <c r="G249" s="7">
        <v>236.95</v>
      </c>
      <c r="H249" s="8">
        <v>6</v>
      </c>
      <c r="I249" s="8">
        <v>9</v>
      </c>
      <c r="J249" s="8">
        <f>IF(AND(C249="orio",D249="sestao"),85,IF(AND(C249="sestao",D249="orio"),parametros!$C$2,parametros!$C$3))</f>
        <v>85</v>
      </c>
      <c r="K249" s="8">
        <f t="shared" si="15"/>
        <v>2.79</v>
      </c>
      <c r="L249" s="8">
        <f>IF(OR(C249="orio",D249="orio"),parametros!$C$6,parametros!$C$7)</f>
        <v>9.1</v>
      </c>
      <c r="M249" s="28">
        <f t="shared" si="16"/>
        <v>8.75</v>
      </c>
      <c r="N249" s="10">
        <f t="shared" si="17"/>
        <v>246</v>
      </c>
      <c r="O249" s="40">
        <f t="shared" si="18"/>
        <v>-9.0500000000000114</v>
      </c>
      <c r="P249" s="30">
        <f t="shared" si="19"/>
        <v>43714</v>
      </c>
    </row>
    <row r="250" spans="1:16">
      <c r="A250" s="4" t="s">
        <v>253</v>
      </c>
      <c r="B250" s="5" t="s">
        <v>598</v>
      </c>
      <c r="C250" s="5" t="s">
        <v>633</v>
      </c>
      <c r="D250" s="5" t="s">
        <v>613</v>
      </c>
      <c r="E250" s="5" t="s">
        <v>619</v>
      </c>
      <c r="F250" s="6">
        <v>24520</v>
      </c>
      <c r="G250" s="7">
        <v>223.13</v>
      </c>
      <c r="H250" s="8">
        <v>6</v>
      </c>
      <c r="I250" s="8">
        <v>9</v>
      </c>
      <c r="J250" s="8">
        <f>IF(AND(C250="orio",D250="sestao"),85,IF(AND(C250="sestao",D250="orio"),parametros!$C$2,parametros!$C$3))</f>
        <v>85</v>
      </c>
      <c r="K250" s="8">
        <f t="shared" si="15"/>
        <v>2.63</v>
      </c>
      <c r="L250" s="8">
        <f>IF(OR(C250="orio",D250="orio"),parametros!$C$6,parametros!$C$7)</f>
        <v>9.1</v>
      </c>
      <c r="M250" s="28">
        <f t="shared" si="16"/>
        <v>9.1</v>
      </c>
      <c r="N250" s="10">
        <f t="shared" si="17"/>
        <v>223</v>
      </c>
      <c r="O250" s="40">
        <f t="shared" si="18"/>
        <v>0.12999999999999545</v>
      </c>
      <c r="P250" s="30">
        <f t="shared" si="19"/>
        <v>43714</v>
      </c>
    </row>
    <row r="251" spans="1:16">
      <c r="A251" s="4" t="s">
        <v>249</v>
      </c>
      <c r="B251" s="5" t="s">
        <v>603</v>
      </c>
      <c r="C251" s="5" t="s">
        <v>633</v>
      </c>
      <c r="D251" s="5" t="s">
        <v>613</v>
      </c>
      <c r="E251" s="5" t="s">
        <v>618</v>
      </c>
      <c r="F251" s="6">
        <v>23700</v>
      </c>
      <c r="G251" s="7">
        <v>218.4</v>
      </c>
      <c r="H251" s="8">
        <v>6</v>
      </c>
      <c r="I251" s="8">
        <v>9</v>
      </c>
      <c r="J251" s="8">
        <f>IF(AND(C251="orio",D251="sestao"),85,IF(AND(C251="sestao",D251="orio"),parametros!$C$2,parametros!$C$3))</f>
        <v>85</v>
      </c>
      <c r="K251" s="8">
        <f t="shared" si="15"/>
        <v>2.57</v>
      </c>
      <c r="L251" s="8">
        <f>IF(OR(C251="orio",D251="orio"),parametros!$C$6,parametros!$C$7)</f>
        <v>9.1</v>
      </c>
      <c r="M251" s="28">
        <f t="shared" si="16"/>
        <v>9.2200000000000006</v>
      </c>
      <c r="N251" s="10">
        <f t="shared" si="17"/>
        <v>216</v>
      </c>
      <c r="O251" s="40">
        <f t="shared" si="18"/>
        <v>2.4000000000000057</v>
      </c>
      <c r="P251" s="30">
        <f t="shared" si="19"/>
        <v>43714</v>
      </c>
    </row>
    <row r="252" spans="1:16">
      <c r="A252" s="4" t="s">
        <v>251</v>
      </c>
      <c r="B252" s="5" t="s">
        <v>598</v>
      </c>
      <c r="C252" s="5" t="s">
        <v>633</v>
      </c>
      <c r="D252" s="5" t="s">
        <v>613</v>
      </c>
      <c r="E252" s="5" t="s">
        <v>619</v>
      </c>
      <c r="F252" s="6">
        <v>23440</v>
      </c>
      <c r="G252" s="7">
        <v>218.4</v>
      </c>
      <c r="H252" s="8">
        <v>6</v>
      </c>
      <c r="I252" s="8">
        <v>9</v>
      </c>
      <c r="J252" s="8">
        <f>IF(AND(C252="orio",D252="sestao"),85,IF(AND(C252="sestao",D252="orio"),parametros!$C$2,parametros!$C$3))</f>
        <v>85</v>
      </c>
      <c r="K252" s="8">
        <f t="shared" si="15"/>
        <v>2.57</v>
      </c>
      <c r="L252" s="8">
        <f>IF(OR(C252="orio",D252="orio"),parametros!$C$6,parametros!$C$7)</f>
        <v>9.1</v>
      </c>
      <c r="M252" s="28">
        <f t="shared" si="16"/>
        <v>9.32</v>
      </c>
      <c r="N252" s="10">
        <f t="shared" si="17"/>
        <v>213</v>
      </c>
      <c r="O252" s="40">
        <f t="shared" si="18"/>
        <v>5.4000000000000057</v>
      </c>
      <c r="P252" s="30">
        <f t="shared" si="19"/>
        <v>43714</v>
      </c>
    </row>
    <row r="253" spans="1:16">
      <c r="A253" s="4" t="s">
        <v>254</v>
      </c>
      <c r="B253" s="5" t="s">
        <v>602</v>
      </c>
      <c r="C253" s="5" t="s">
        <v>613</v>
      </c>
      <c r="D253" s="5" t="s">
        <v>614</v>
      </c>
      <c r="E253" s="5" t="s">
        <v>619</v>
      </c>
      <c r="F253" s="6">
        <v>5400</v>
      </c>
      <c r="G253" s="7">
        <v>47.74</v>
      </c>
      <c r="H253" s="8">
        <v>6</v>
      </c>
      <c r="I253" s="8">
        <v>9</v>
      </c>
      <c r="J253" s="8">
        <f>IF(AND(C253="orio",D253="sestao"),85,IF(AND(C253="sestao",D253="orio"),parametros!$C$2,parametros!$C$3))</f>
        <v>73</v>
      </c>
      <c r="K253" s="8">
        <f t="shared" si="15"/>
        <v>0.65</v>
      </c>
      <c r="L253" s="8">
        <f>IF(OR(C253="orio",D253="orio"),parametros!$C$6,parametros!$C$7)</f>
        <v>5.97</v>
      </c>
      <c r="M253" s="28">
        <f t="shared" si="16"/>
        <v>8.84</v>
      </c>
      <c r="N253" s="10">
        <f t="shared" si="17"/>
        <v>32</v>
      </c>
      <c r="O253" s="40">
        <f t="shared" si="18"/>
        <v>15.740000000000002</v>
      </c>
      <c r="P253" s="30">
        <f t="shared" si="19"/>
        <v>43714</v>
      </c>
    </row>
    <row r="254" spans="1:16">
      <c r="A254" s="4" t="s">
        <v>255</v>
      </c>
      <c r="B254" s="5" t="s">
        <v>597</v>
      </c>
      <c r="C254" s="5" t="s">
        <v>633</v>
      </c>
      <c r="D254" s="5" t="s">
        <v>613</v>
      </c>
      <c r="E254" s="5" t="s">
        <v>618</v>
      </c>
      <c r="F254" s="6">
        <v>28140</v>
      </c>
      <c r="G254" s="7">
        <v>246.23</v>
      </c>
      <c r="H254" s="8">
        <v>7</v>
      </c>
      <c r="I254" s="8">
        <v>9</v>
      </c>
      <c r="J254" s="8">
        <f>IF(AND(C254="orio",D254="sestao"),85,IF(AND(C254="sestao",D254="orio"),parametros!$C$2,parametros!$C$3))</f>
        <v>85</v>
      </c>
      <c r="K254" s="8">
        <f t="shared" si="15"/>
        <v>2.9</v>
      </c>
      <c r="L254" s="8">
        <f>IF(OR(C254="orio",D254="orio"),parametros!$C$6,parametros!$C$7)</f>
        <v>9.1</v>
      </c>
      <c r="M254" s="28">
        <f t="shared" si="16"/>
        <v>8.75</v>
      </c>
      <c r="N254" s="10">
        <f t="shared" si="17"/>
        <v>256</v>
      </c>
      <c r="O254" s="40">
        <f t="shared" si="18"/>
        <v>-9.7700000000000102</v>
      </c>
      <c r="P254" s="30">
        <f t="shared" si="19"/>
        <v>43715</v>
      </c>
    </row>
    <row r="255" spans="1:16">
      <c r="A255" s="4" t="s">
        <v>256</v>
      </c>
      <c r="B255" s="5" t="s">
        <v>597</v>
      </c>
      <c r="C255" s="5" t="s">
        <v>633</v>
      </c>
      <c r="D255" s="5" t="s">
        <v>613</v>
      </c>
      <c r="E255" s="5" t="s">
        <v>618</v>
      </c>
      <c r="F255" s="6">
        <v>27680</v>
      </c>
      <c r="G255" s="7">
        <v>242.2</v>
      </c>
      <c r="H255" s="8">
        <v>7</v>
      </c>
      <c r="I255" s="8">
        <v>9</v>
      </c>
      <c r="J255" s="8">
        <f>IF(AND(C255="orio",D255="sestao"),85,IF(AND(C255="sestao",D255="orio"),parametros!$C$2,parametros!$C$3))</f>
        <v>85</v>
      </c>
      <c r="K255" s="8">
        <f t="shared" si="15"/>
        <v>2.85</v>
      </c>
      <c r="L255" s="8">
        <f>IF(OR(C255="orio",D255="orio"),parametros!$C$6,parametros!$C$7)</f>
        <v>9.1</v>
      </c>
      <c r="M255" s="28">
        <f t="shared" si="16"/>
        <v>8.75</v>
      </c>
      <c r="N255" s="10">
        <f t="shared" si="17"/>
        <v>252</v>
      </c>
      <c r="O255" s="40">
        <f t="shared" si="18"/>
        <v>-9.8000000000000114</v>
      </c>
      <c r="P255" s="30">
        <f t="shared" si="19"/>
        <v>43715</v>
      </c>
    </row>
    <row r="256" spans="1:16">
      <c r="A256" s="4" t="s">
        <v>260</v>
      </c>
      <c r="B256" s="5" t="s">
        <v>598</v>
      </c>
      <c r="C256" s="5" t="s">
        <v>633</v>
      </c>
      <c r="D256" s="5" t="s">
        <v>613</v>
      </c>
      <c r="E256" s="5" t="s">
        <v>619</v>
      </c>
      <c r="F256" s="6">
        <v>24900</v>
      </c>
      <c r="G256" s="7">
        <v>226.59</v>
      </c>
      <c r="H256" s="8">
        <v>7</v>
      </c>
      <c r="I256" s="8">
        <v>9</v>
      </c>
      <c r="J256" s="8">
        <f>IF(AND(C256="orio",D256="sestao"),85,IF(AND(C256="sestao",D256="orio"),parametros!$C$2,parametros!$C$3))</f>
        <v>85</v>
      </c>
      <c r="K256" s="8">
        <f t="shared" si="15"/>
        <v>2.67</v>
      </c>
      <c r="L256" s="8">
        <f>IF(OR(C256="orio",D256="orio"),parametros!$C$6,parametros!$C$7)</f>
        <v>9.1</v>
      </c>
      <c r="M256" s="28">
        <f t="shared" si="16"/>
        <v>9.1</v>
      </c>
      <c r="N256" s="10">
        <f t="shared" si="17"/>
        <v>227</v>
      </c>
      <c r="O256" s="40">
        <f t="shared" si="18"/>
        <v>-0.40999999999999659</v>
      </c>
      <c r="P256" s="30">
        <f t="shared" si="19"/>
        <v>43715</v>
      </c>
    </row>
    <row r="257" spans="1:16">
      <c r="A257" s="4" t="s">
        <v>257</v>
      </c>
      <c r="B257" s="5" t="s">
        <v>604</v>
      </c>
      <c r="C257" s="5" t="s">
        <v>633</v>
      </c>
      <c r="D257" s="5" t="s">
        <v>613</v>
      </c>
      <c r="E257" s="5" t="s">
        <v>618</v>
      </c>
      <c r="F257" s="6">
        <v>24230</v>
      </c>
      <c r="G257" s="7">
        <v>220.49</v>
      </c>
      <c r="H257" s="8">
        <v>7</v>
      </c>
      <c r="I257" s="8">
        <v>9</v>
      </c>
      <c r="J257" s="8">
        <f>IF(AND(C257="orio",D257="sestao"),85,IF(AND(C257="sestao",D257="orio"),parametros!$C$2,parametros!$C$3))</f>
        <v>85</v>
      </c>
      <c r="K257" s="8">
        <f t="shared" si="15"/>
        <v>2.59</v>
      </c>
      <c r="L257" s="8">
        <f>IF(OR(C257="orio",D257="orio"),parametros!$C$6,parametros!$C$7)</f>
        <v>9.1</v>
      </c>
      <c r="M257" s="28">
        <f t="shared" si="16"/>
        <v>9.1</v>
      </c>
      <c r="N257" s="10">
        <f t="shared" si="17"/>
        <v>220</v>
      </c>
      <c r="O257" s="40">
        <f t="shared" si="18"/>
        <v>0.49000000000000909</v>
      </c>
      <c r="P257" s="30">
        <f t="shared" si="19"/>
        <v>43715</v>
      </c>
    </row>
    <row r="258" spans="1:16">
      <c r="A258" s="4" t="s">
        <v>258</v>
      </c>
      <c r="B258" s="5" t="s">
        <v>598</v>
      </c>
      <c r="C258" s="5" t="s">
        <v>633</v>
      </c>
      <c r="D258" s="5" t="s">
        <v>613</v>
      </c>
      <c r="E258" s="5" t="s">
        <v>619</v>
      </c>
      <c r="F258" s="6">
        <v>24052</v>
      </c>
      <c r="G258" s="7">
        <v>218.87</v>
      </c>
      <c r="H258" s="8">
        <v>7</v>
      </c>
      <c r="I258" s="8">
        <v>9</v>
      </c>
      <c r="J258" s="8">
        <f>IF(AND(C258="orio",D258="sestao"),85,IF(AND(C258="sestao",D258="orio"),parametros!$C$2,parametros!$C$3))</f>
        <v>85</v>
      </c>
      <c r="K258" s="8">
        <f t="shared" ref="K258:K321" si="20">ROUND(G258/J258,2)</f>
        <v>2.57</v>
      </c>
      <c r="L258" s="8">
        <f>IF(OR(C258="orio",D258="orio"),parametros!$C$6,parametros!$C$7)</f>
        <v>9.1</v>
      </c>
      <c r="M258" s="28">
        <f t="shared" ref="M258:M321" si="21">ROUND(G258/(F258/1000),2)</f>
        <v>9.1</v>
      </c>
      <c r="N258" s="10">
        <f t="shared" ref="N258:N321" si="22">ROUND((F258/1000)*L258,0)</f>
        <v>219</v>
      </c>
      <c r="O258" s="40">
        <f t="shared" ref="O258:O321" si="23">G258-N258</f>
        <v>-0.12999999999999545</v>
      </c>
      <c r="P258" s="30">
        <f t="shared" ref="P258:P321" si="24">DATE(2019,I258,H258)</f>
        <v>43715</v>
      </c>
    </row>
    <row r="259" spans="1:16">
      <c r="A259" s="4" t="s">
        <v>259</v>
      </c>
      <c r="B259" s="5" t="s">
        <v>603</v>
      </c>
      <c r="C259" s="5" t="s">
        <v>633</v>
      </c>
      <c r="D259" s="5" t="s">
        <v>613</v>
      </c>
      <c r="E259" s="5" t="s">
        <v>619</v>
      </c>
      <c r="F259" s="6">
        <v>23660</v>
      </c>
      <c r="G259" s="7">
        <v>218.4</v>
      </c>
      <c r="H259" s="8">
        <v>7</v>
      </c>
      <c r="I259" s="8">
        <v>9</v>
      </c>
      <c r="J259" s="8">
        <f>IF(AND(C259="orio",D259="sestao"),85,IF(AND(C259="sestao",D259="orio"),parametros!$C$2,parametros!$C$3))</f>
        <v>85</v>
      </c>
      <c r="K259" s="8">
        <f t="shared" si="20"/>
        <v>2.57</v>
      </c>
      <c r="L259" s="8">
        <f>IF(OR(C259="orio",D259="orio"),parametros!$C$6,parametros!$C$7)</f>
        <v>9.1</v>
      </c>
      <c r="M259" s="28">
        <f t="shared" si="21"/>
        <v>9.23</v>
      </c>
      <c r="N259" s="10">
        <f t="shared" si="22"/>
        <v>215</v>
      </c>
      <c r="O259" s="40">
        <f t="shared" si="23"/>
        <v>3.4000000000000057</v>
      </c>
      <c r="P259" s="30">
        <f t="shared" si="24"/>
        <v>43715</v>
      </c>
    </row>
    <row r="260" spans="1:16">
      <c r="A260" s="4" t="s">
        <v>266</v>
      </c>
      <c r="B260" s="5" t="s">
        <v>597</v>
      </c>
      <c r="C260" s="5" t="s">
        <v>633</v>
      </c>
      <c r="D260" s="5" t="s">
        <v>613</v>
      </c>
      <c r="E260" s="5" t="s">
        <v>618</v>
      </c>
      <c r="F260" s="6">
        <v>28300</v>
      </c>
      <c r="G260" s="7">
        <v>247.63</v>
      </c>
      <c r="H260" s="8">
        <v>8</v>
      </c>
      <c r="I260" s="8">
        <v>9</v>
      </c>
      <c r="J260" s="8">
        <f>IF(AND(C260="orio",D260="sestao"),85,IF(AND(C260="sestao",D260="orio"),parametros!$C$2,parametros!$C$3))</f>
        <v>85</v>
      </c>
      <c r="K260" s="8">
        <f t="shared" si="20"/>
        <v>2.91</v>
      </c>
      <c r="L260" s="8">
        <f>IF(OR(C260="orio",D260="orio"),parametros!$C$6,parametros!$C$7)</f>
        <v>9.1</v>
      </c>
      <c r="M260" s="28">
        <f t="shared" si="21"/>
        <v>8.75</v>
      </c>
      <c r="N260" s="10">
        <f t="shared" si="22"/>
        <v>258</v>
      </c>
      <c r="O260" s="40">
        <f t="shared" si="23"/>
        <v>-10.370000000000005</v>
      </c>
      <c r="P260" s="30">
        <f t="shared" si="24"/>
        <v>43716</v>
      </c>
    </row>
    <row r="261" spans="1:16">
      <c r="A261" s="4" t="s">
        <v>265</v>
      </c>
      <c r="B261" s="5" t="s">
        <v>597</v>
      </c>
      <c r="C261" s="5" t="s">
        <v>633</v>
      </c>
      <c r="D261" s="5" t="s">
        <v>613</v>
      </c>
      <c r="E261" s="5" t="s">
        <v>618</v>
      </c>
      <c r="F261" s="6">
        <v>28240</v>
      </c>
      <c r="G261" s="7">
        <v>247.1</v>
      </c>
      <c r="H261" s="8">
        <v>8</v>
      </c>
      <c r="I261" s="8">
        <v>9</v>
      </c>
      <c r="J261" s="8">
        <f>IF(AND(C261="orio",D261="sestao"),85,IF(AND(C261="sestao",D261="orio"),parametros!$C$2,parametros!$C$3))</f>
        <v>85</v>
      </c>
      <c r="K261" s="8">
        <f t="shared" si="20"/>
        <v>2.91</v>
      </c>
      <c r="L261" s="8">
        <f>IF(OR(C261="orio",D261="orio"),parametros!$C$6,parametros!$C$7)</f>
        <v>9.1</v>
      </c>
      <c r="M261" s="28">
        <f t="shared" si="21"/>
        <v>8.75</v>
      </c>
      <c r="N261" s="10">
        <f t="shared" si="22"/>
        <v>257</v>
      </c>
      <c r="O261" s="40">
        <f t="shared" si="23"/>
        <v>-9.9000000000000057</v>
      </c>
      <c r="P261" s="30">
        <f t="shared" si="24"/>
        <v>43716</v>
      </c>
    </row>
    <row r="262" spans="1:16">
      <c r="A262" s="4" t="s">
        <v>264</v>
      </c>
      <c r="B262" s="5" t="s">
        <v>600</v>
      </c>
      <c r="C262" s="5" t="s">
        <v>633</v>
      </c>
      <c r="D262" s="5" t="s">
        <v>613</v>
      </c>
      <c r="E262" s="5" t="s">
        <v>619</v>
      </c>
      <c r="F262" s="6">
        <v>26800</v>
      </c>
      <c r="G262" s="7">
        <v>243.88</v>
      </c>
      <c r="H262" s="8">
        <v>8</v>
      </c>
      <c r="I262" s="8">
        <v>9</v>
      </c>
      <c r="J262" s="8">
        <f>IF(AND(C262="orio",D262="sestao"),85,IF(AND(C262="sestao",D262="orio"),parametros!$C$2,parametros!$C$3))</f>
        <v>85</v>
      </c>
      <c r="K262" s="8">
        <f t="shared" si="20"/>
        <v>2.87</v>
      </c>
      <c r="L262" s="8">
        <f>IF(OR(C262="orio",D262="orio"),parametros!$C$6,parametros!$C$7)</f>
        <v>9.1</v>
      </c>
      <c r="M262" s="28">
        <f t="shared" si="21"/>
        <v>9.1</v>
      </c>
      <c r="N262" s="10">
        <f t="shared" si="22"/>
        <v>244</v>
      </c>
      <c r="O262" s="40">
        <f t="shared" si="23"/>
        <v>-0.12000000000000455</v>
      </c>
      <c r="P262" s="30">
        <f t="shared" si="24"/>
        <v>43716</v>
      </c>
    </row>
    <row r="263" spans="1:16">
      <c r="A263" s="4" t="s">
        <v>263</v>
      </c>
      <c r="B263" s="5" t="s">
        <v>598</v>
      </c>
      <c r="C263" s="5" t="s">
        <v>633</v>
      </c>
      <c r="D263" s="5" t="s">
        <v>613</v>
      </c>
      <c r="E263" s="5" t="s">
        <v>619</v>
      </c>
      <c r="F263" s="6">
        <v>25840</v>
      </c>
      <c r="G263" s="7">
        <v>235.14</v>
      </c>
      <c r="H263" s="8">
        <v>8</v>
      </c>
      <c r="I263" s="8">
        <v>9</v>
      </c>
      <c r="J263" s="8">
        <f>IF(AND(C263="orio",D263="sestao"),85,IF(AND(C263="sestao",D263="orio"),parametros!$C$2,parametros!$C$3))</f>
        <v>85</v>
      </c>
      <c r="K263" s="8">
        <f t="shared" si="20"/>
        <v>2.77</v>
      </c>
      <c r="L263" s="8">
        <f>IF(OR(C263="orio",D263="orio"),parametros!$C$6,parametros!$C$7)</f>
        <v>9.1</v>
      </c>
      <c r="M263" s="28">
        <f t="shared" si="21"/>
        <v>9.1</v>
      </c>
      <c r="N263" s="10">
        <f t="shared" si="22"/>
        <v>235</v>
      </c>
      <c r="O263" s="40">
        <f t="shared" si="23"/>
        <v>0.13999999999998636</v>
      </c>
      <c r="P263" s="30">
        <f t="shared" si="24"/>
        <v>43716</v>
      </c>
    </row>
    <row r="264" spans="1:16">
      <c r="A264" s="4" t="s">
        <v>267</v>
      </c>
      <c r="B264" s="5" t="s">
        <v>598</v>
      </c>
      <c r="C264" s="5" t="s">
        <v>633</v>
      </c>
      <c r="D264" s="5" t="s">
        <v>613</v>
      </c>
      <c r="E264" s="5" t="s">
        <v>619</v>
      </c>
      <c r="F264" s="6">
        <v>24630</v>
      </c>
      <c r="G264" s="7">
        <v>224.13</v>
      </c>
      <c r="H264" s="8">
        <v>8</v>
      </c>
      <c r="I264" s="8">
        <v>9</v>
      </c>
      <c r="J264" s="8">
        <f>IF(AND(C264="orio",D264="sestao"),85,IF(AND(C264="sestao",D264="orio"),parametros!$C$2,parametros!$C$3))</f>
        <v>85</v>
      </c>
      <c r="K264" s="8">
        <f t="shared" si="20"/>
        <v>2.64</v>
      </c>
      <c r="L264" s="8">
        <f>IF(OR(C264="orio",D264="orio"),parametros!$C$6,parametros!$C$7)</f>
        <v>9.1</v>
      </c>
      <c r="M264" s="28">
        <f t="shared" si="21"/>
        <v>9.1</v>
      </c>
      <c r="N264" s="10">
        <f t="shared" si="22"/>
        <v>224</v>
      </c>
      <c r="O264" s="40">
        <f t="shared" si="23"/>
        <v>0.12999999999999545</v>
      </c>
      <c r="P264" s="30">
        <f t="shared" si="24"/>
        <v>43716</v>
      </c>
    </row>
    <row r="265" spans="1:16">
      <c r="A265" s="4" t="s">
        <v>268</v>
      </c>
      <c r="B265" s="5" t="s">
        <v>598</v>
      </c>
      <c r="C265" s="5" t="s">
        <v>633</v>
      </c>
      <c r="D265" s="5" t="s">
        <v>613</v>
      </c>
      <c r="E265" s="5" t="s">
        <v>618</v>
      </c>
      <c r="F265" s="6">
        <v>22384</v>
      </c>
      <c r="G265" s="7">
        <v>218.4</v>
      </c>
      <c r="H265" s="8">
        <v>8</v>
      </c>
      <c r="I265" s="8">
        <v>9</v>
      </c>
      <c r="J265" s="8">
        <f>IF(AND(C265="orio",D265="sestao"),85,IF(AND(C265="sestao",D265="orio"),parametros!$C$2,parametros!$C$3))</f>
        <v>85</v>
      </c>
      <c r="K265" s="8">
        <f t="shared" si="20"/>
        <v>2.57</v>
      </c>
      <c r="L265" s="8">
        <f>IF(OR(C265="orio",D265="orio"),parametros!$C$6,parametros!$C$7)</f>
        <v>9.1</v>
      </c>
      <c r="M265" s="28">
        <f t="shared" si="21"/>
        <v>9.76</v>
      </c>
      <c r="N265" s="10">
        <f t="shared" si="22"/>
        <v>204</v>
      </c>
      <c r="O265" s="40">
        <f t="shared" si="23"/>
        <v>14.400000000000006</v>
      </c>
      <c r="P265" s="30">
        <f t="shared" si="24"/>
        <v>43716</v>
      </c>
    </row>
    <row r="266" spans="1:16">
      <c r="A266" s="4" t="s">
        <v>269</v>
      </c>
      <c r="B266" s="5" t="s">
        <v>598</v>
      </c>
      <c r="C266" s="5" t="s">
        <v>633</v>
      </c>
      <c r="D266" s="5" t="s">
        <v>613</v>
      </c>
      <c r="E266" s="5" t="s">
        <v>618</v>
      </c>
      <c r="F266" s="6">
        <v>22350</v>
      </c>
      <c r="G266" s="7">
        <v>218.4</v>
      </c>
      <c r="H266" s="8">
        <v>8</v>
      </c>
      <c r="I266" s="8">
        <v>9</v>
      </c>
      <c r="J266" s="8">
        <f>IF(AND(C266="orio",D266="sestao"),85,IF(AND(C266="sestao",D266="orio"),parametros!$C$2,parametros!$C$3))</f>
        <v>85</v>
      </c>
      <c r="K266" s="8">
        <f t="shared" si="20"/>
        <v>2.57</v>
      </c>
      <c r="L266" s="8">
        <f>IF(OR(C266="orio",D266="orio"),parametros!$C$6,parametros!$C$7)</f>
        <v>9.1</v>
      </c>
      <c r="M266" s="28">
        <f t="shared" si="21"/>
        <v>9.77</v>
      </c>
      <c r="N266" s="10">
        <f t="shared" si="22"/>
        <v>203</v>
      </c>
      <c r="O266" s="40">
        <f t="shared" si="23"/>
        <v>15.400000000000006</v>
      </c>
      <c r="P266" s="30">
        <f t="shared" si="24"/>
        <v>43716</v>
      </c>
    </row>
    <row r="267" spans="1:16">
      <c r="A267" s="4" t="s">
        <v>262</v>
      </c>
      <c r="B267" s="5" t="s">
        <v>597</v>
      </c>
      <c r="C267" s="5" t="s">
        <v>613</v>
      </c>
      <c r="D267" s="5" t="s">
        <v>633</v>
      </c>
      <c r="E267" s="5" t="s">
        <v>619</v>
      </c>
      <c r="F267" s="6">
        <v>26370</v>
      </c>
      <c r="G267" s="7">
        <v>131.85</v>
      </c>
      <c r="H267" s="8">
        <v>8</v>
      </c>
      <c r="I267" s="8">
        <v>9</v>
      </c>
      <c r="J267" s="8">
        <f>IF(AND(C267="orio",D267="sestao"),85,IF(AND(C267="sestao",D267="orio"),parametros!$C$2,parametros!$C$3))</f>
        <v>85</v>
      </c>
      <c r="K267" s="8">
        <f t="shared" si="20"/>
        <v>1.55</v>
      </c>
      <c r="L267" s="8">
        <f>IF(OR(C267="orio",D267="orio"),parametros!$C$6,parametros!$C$7)</f>
        <v>9.1</v>
      </c>
      <c r="M267" s="28">
        <f t="shared" si="21"/>
        <v>5</v>
      </c>
      <c r="N267" s="10">
        <f t="shared" si="22"/>
        <v>240</v>
      </c>
      <c r="O267" s="40">
        <f t="shared" si="23"/>
        <v>-108.15</v>
      </c>
      <c r="P267" s="30">
        <f t="shared" si="24"/>
        <v>43716</v>
      </c>
    </row>
    <row r="268" spans="1:16">
      <c r="A268" s="4" t="s">
        <v>261</v>
      </c>
      <c r="B268" s="5" t="s">
        <v>597</v>
      </c>
      <c r="C268" s="5" t="s">
        <v>613</v>
      </c>
      <c r="D268" s="5" t="s">
        <v>633</v>
      </c>
      <c r="E268" s="5" t="s">
        <v>619</v>
      </c>
      <c r="F268" s="6">
        <v>26080</v>
      </c>
      <c r="G268" s="7">
        <v>130.4</v>
      </c>
      <c r="H268" s="8">
        <v>8</v>
      </c>
      <c r="I268" s="8">
        <v>9</v>
      </c>
      <c r="J268" s="8">
        <f>IF(AND(C268="orio",D268="sestao"),85,IF(AND(C268="sestao",D268="orio"),parametros!$C$2,parametros!$C$3))</f>
        <v>85</v>
      </c>
      <c r="K268" s="8">
        <f t="shared" si="20"/>
        <v>1.53</v>
      </c>
      <c r="L268" s="8">
        <f>IF(OR(C268="orio",D268="orio"),parametros!$C$6,parametros!$C$7)</f>
        <v>9.1</v>
      </c>
      <c r="M268" s="28">
        <f t="shared" si="21"/>
        <v>5</v>
      </c>
      <c r="N268" s="10">
        <f t="shared" si="22"/>
        <v>237</v>
      </c>
      <c r="O268" s="40">
        <f t="shared" si="23"/>
        <v>-106.6</v>
      </c>
      <c r="P268" s="30">
        <f t="shared" si="24"/>
        <v>43716</v>
      </c>
    </row>
    <row r="269" spans="1:16">
      <c r="A269" s="4" t="s">
        <v>275</v>
      </c>
      <c r="B269" s="5" t="s">
        <v>597</v>
      </c>
      <c r="C269" s="5" t="s">
        <v>633</v>
      </c>
      <c r="D269" s="5" t="s">
        <v>613</v>
      </c>
      <c r="E269" s="5" t="s">
        <v>618</v>
      </c>
      <c r="F269" s="6">
        <v>28000</v>
      </c>
      <c r="G269" s="7">
        <v>245</v>
      </c>
      <c r="H269" s="8">
        <v>11</v>
      </c>
      <c r="I269" s="8">
        <v>9</v>
      </c>
      <c r="J269" s="8">
        <f>IF(AND(C269="orio",D269="sestao"),85,IF(AND(C269="sestao",D269="orio"),parametros!$C$2,parametros!$C$3))</f>
        <v>85</v>
      </c>
      <c r="K269" s="8">
        <f t="shared" si="20"/>
        <v>2.88</v>
      </c>
      <c r="L269" s="8">
        <f>IF(OR(C269="orio",D269="orio"),parametros!$C$6,parametros!$C$7)</f>
        <v>9.1</v>
      </c>
      <c r="M269" s="28">
        <f t="shared" si="21"/>
        <v>8.75</v>
      </c>
      <c r="N269" s="10">
        <f t="shared" si="22"/>
        <v>255</v>
      </c>
      <c r="O269" s="40">
        <f t="shared" si="23"/>
        <v>-10</v>
      </c>
      <c r="P269" s="30">
        <f t="shared" si="24"/>
        <v>43719</v>
      </c>
    </row>
    <row r="270" spans="1:16">
      <c r="A270" s="4" t="s">
        <v>276</v>
      </c>
      <c r="B270" s="5" t="s">
        <v>597</v>
      </c>
      <c r="C270" s="5" t="s">
        <v>633</v>
      </c>
      <c r="D270" s="5" t="s">
        <v>613</v>
      </c>
      <c r="E270" s="5" t="s">
        <v>618</v>
      </c>
      <c r="F270" s="6">
        <v>27844</v>
      </c>
      <c r="G270" s="7">
        <v>243.64</v>
      </c>
      <c r="H270" s="8">
        <v>11</v>
      </c>
      <c r="I270" s="8">
        <v>9</v>
      </c>
      <c r="J270" s="8">
        <f>IF(AND(C270="orio",D270="sestao"),85,IF(AND(C270="sestao",D270="orio"),parametros!$C$2,parametros!$C$3))</f>
        <v>85</v>
      </c>
      <c r="K270" s="8">
        <f t="shared" si="20"/>
        <v>2.87</v>
      </c>
      <c r="L270" s="8">
        <f>IF(OR(C270="orio",D270="orio"),parametros!$C$6,parametros!$C$7)</f>
        <v>9.1</v>
      </c>
      <c r="M270" s="28">
        <f t="shared" si="21"/>
        <v>8.75</v>
      </c>
      <c r="N270" s="10">
        <f t="shared" si="22"/>
        <v>253</v>
      </c>
      <c r="O270" s="40">
        <f t="shared" si="23"/>
        <v>-9.3600000000000136</v>
      </c>
      <c r="P270" s="30">
        <f t="shared" si="24"/>
        <v>43719</v>
      </c>
    </row>
    <row r="271" spans="1:16">
      <c r="A271" s="4" t="s">
        <v>277</v>
      </c>
      <c r="B271" s="5" t="s">
        <v>600</v>
      </c>
      <c r="C271" s="5" t="s">
        <v>633</v>
      </c>
      <c r="D271" s="5" t="s">
        <v>613</v>
      </c>
      <c r="E271" s="5" t="s">
        <v>618</v>
      </c>
      <c r="F271" s="6">
        <v>25380</v>
      </c>
      <c r="G271" s="7">
        <v>230.96</v>
      </c>
      <c r="H271" s="8">
        <v>11</v>
      </c>
      <c r="I271" s="8">
        <v>9</v>
      </c>
      <c r="J271" s="8">
        <f>IF(AND(C271="orio",D271="sestao"),85,IF(AND(C271="sestao",D271="orio"),parametros!$C$2,parametros!$C$3))</f>
        <v>85</v>
      </c>
      <c r="K271" s="8">
        <f t="shared" si="20"/>
        <v>2.72</v>
      </c>
      <c r="L271" s="8">
        <f>IF(OR(C271="orio",D271="orio"),parametros!$C$6,parametros!$C$7)</f>
        <v>9.1</v>
      </c>
      <c r="M271" s="28">
        <f t="shared" si="21"/>
        <v>9.1</v>
      </c>
      <c r="N271" s="10">
        <f t="shared" si="22"/>
        <v>231</v>
      </c>
      <c r="O271" s="40">
        <f t="shared" si="23"/>
        <v>-3.9999999999992042E-2</v>
      </c>
      <c r="P271" s="30">
        <f t="shared" si="24"/>
        <v>43719</v>
      </c>
    </row>
    <row r="272" spans="1:16">
      <c r="A272" s="4" t="s">
        <v>279</v>
      </c>
      <c r="B272" s="5" t="s">
        <v>598</v>
      </c>
      <c r="C272" s="5" t="s">
        <v>633</v>
      </c>
      <c r="D272" s="5" t="s">
        <v>613</v>
      </c>
      <c r="E272" s="5" t="s">
        <v>619</v>
      </c>
      <c r="F272" s="6">
        <v>25080</v>
      </c>
      <c r="G272" s="7">
        <v>228.23</v>
      </c>
      <c r="H272" s="8">
        <v>11</v>
      </c>
      <c r="I272" s="8">
        <v>9</v>
      </c>
      <c r="J272" s="8">
        <f>IF(AND(C272="orio",D272="sestao"),85,IF(AND(C272="sestao",D272="orio"),parametros!$C$2,parametros!$C$3))</f>
        <v>85</v>
      </c>
      <c r="K272" s="8">
        <f t="shared" si="20"/>
        <v>2.69</v>
      </c>
      <c r="L272" s="8">
        <f>IF(OR(C272="orio",D272="orio"),parametros!$C$6,parametros!$C$7)</f>
        <v>9.1</v>
      </c>
      <c r="M272" s="28">
        <f t="shared" si="21"/>
        <v>9.1</v>
      </c>
      <c r="N272" s="10">
        <f t="shared" si="22"/>
        <v>228</v>
      </c>
      <c r="O272" s="40">
        <f t="shared" si="23"/>
        <v>0.22999999999998977</v>
      </c>
      <c r="P272" s="30">
        <f t="shared" si="24"/>
        <v>43719</v>
      </c>
    </row>
    <row r="273" spans="1:16">
      <c r="A273" s="4" t="s">
        <v>278</v>
      </c>
      <c r="B273" s="5" t="s">
        <v>604</v>
      </c>
      <c r="C273" s="5" t="s">
        <v>633</v>
      </c>
      <c r="D273" s="5" t="s">
        <v>613</v>
      </c>
      <c r="E273" s="5" t="s">
        <v>618</v>
      </c>
      <c r="F273" s="6">
        <v>24600</v>
      </c>
      <c r="G273" s="7">
        <v>223.86</v>
      </c>
      <c r="H273" s="8">
        <v>11</v>
      </c>
      <c r="I273" s="8">
        <v>9</v>
      </c>
      <c r="J273" s="8">
        <f>IF(AND(C273="orio",D273="sestao"),85,IF(AND(C273="sestao",D273="orio"),parametros!$C$2,parametros!$C$3))</f>
        <v>85</v>
      </c>
      <c r="K273" s="8">
        <f t="shared" si="20"/>
        <v>2.63</v>
      </c>
      <c r="L273" s="8">
        <f>IF(OR(C273="orio",D273="orio"),parametros!$C$6,parametros!$C$7)</f>
        <v>9.1</v>
      </c>
      <c r="M273" s="28">
        <f t="shared" si="21"/>
        <v>9.1</v>
      </c>
      <c r="N273" s="10">
        <f t="shared" si="22"/>
        <v>224</v>
      </c>
      <c r="O273" s="40">
        <f t="shared" si="23"/>
        <v>-0.13999999999998636</v>
      </c>
      <c r="P273" s="30">
        <f t="shared" si="24"/>
        <v>43719</v>
      </c>
    </row>
    <row r="274" spans="1:16">
      <c r="A274" s="4" t="s">
        <v>274</v>
      </c>
      <c r="B274" s="5" t="s">
        <v>598</v>
      </c>
      <c r="C274" s="5" t="s">
        <v>633</v>
      </c>
      <c r="D274" s="5" t="s">
        <v>613</v>
      </c>
      <c r="E274" s="5" t="s">
        <v>618</v>
      </c>
      <c r="F274" s="6">
        <v>23760</v>
      </c>
      <c r="G274" s="7">
        <v>218.4</v>
      </c>
      <c r="H274" s="8">
        <v>11</v>
      </c>
      <c r="I274" s="8">
        <v>9</v>
      </c>
      <c r="J274" s="8">
        <f>IF(AND(C274="orio",D274="sestao"),85,IF(AND(C274="sestao",D274="orio"),parametros!$C$2,parametros!$C$3))</f>
        <v>85</v>
      </c>
      <c r="K274" s="8">
        <f t="shared" si="20"/>
        <v>2.57</v>
      </c>
      <c r="L274" s="8">
        <f>IF(OR(C274="orio",D274="orio"),parametros!$C$6,parametros!$C$7)</f>
        <v>9.1</v>
      </c>
      <c r="M274" s="28">
        <f t="shared" si="21"/>
        <v>9.19</v>
      </c>
      <c r="N274" s="10">
        <f t="shared" si="22"/>
        <v>216</v>
      </c>
      <c r="O274" s="40">
        <f t="shared" si="23"/>
        <v>2.4000000000000057</v>
      </c>
      <c r="P274" s="30">
        <f t="shared" si="24"/>
        <v>43719</v>
      </c>
    </row>
    <row r="275" spans="1:16">
      <c r="A275" s="4" t="s">
        <v>271</v>
      </c>
      <c r="B275" s="5" t="s">
        <v>600</v>
      </c>
      <c r="C275" s="5" t="s">
        <v>633</v>
      </c>
      <c r="D275" s="5" t="s">
        <v>613</v>
      </c>
      <c r="E275" s="5" t="s">
        <v>618</v>
      </c>
      <c r="F275" s="6">
        <v>23720</v>
      </c>
      <c r="G275" s="7">
        <v>218.4</v>
      </c>
      <c r="H275" s="8">
        <v>11</v>
      </c>
      <c r="I275" s="8">
        <v>9</v>
      </c>
      <c r="J275" s="8">
        <f>IF(AND(C275="orio",D275="sestao"),85,IF(AND(C275="sestao",D275="orio"),parametros!$C$2,parametros!$C$3))</f>
        <v>85</v>
      </c>
      <c r="K275" s="8">
        <f t="shared" si="20"/>
        <v>2.57</v>
      </c>
      <c r="L275" s="8">
        <f>IF(OR(C275="orio",D275="orio"),parametros!$C$6,parametros!$C$7)</f>
        <v>9.1</v>
      </c>
      <c r="M275" s="28">
        <f t="shared" si="21"/>
        <v>9.2100000000000009</v>
      </c>
      <c r="N275" s="10">
        <f t="shared" si="22"/>
        <v>216</v>
      </c>
      <c r="O275" s="40">
        <f t="shared" si="23"/>
        <v>2.4000000000000057</v>
      </c>
      <c r="P275" s="30">
        <f t="shared" si="24"/>
        <v>43719</v>
      </c>
    </row>
    <row r="276" spans="1:16">
      <c r="A276" s="4" t="s">
        <v>270</v>
      </c>
      <c r="B276" s="5" t="s">
        <v>600</v>
      </c>
      <c r="C276" s="5" t="s">
        <v>633</v>
      </c>
      <c r="D276" s="5" t="s">
        <v>613</v>
      </c>
      <c r="E276" s="5" t="s">
        <v>618</v>
      </c>
      <c r="F276" s="6">
        <v>23660</v>
      </c>
      <c r="G276" s="7">
        <v>218.4</v>
      </c>
      <c r="H276" s="8">
        <v>11</v>
      </c>
      <c r="I276" s="8">
        <v>9</v>
      </c>
      <c r="J276" s="8">
        <f>IF(AND(C276="orio",D276="sestao"),85,IF(AND(C276="sestao",D276="orio"),parametros!$C$2,parametros!$C$3))</f>
        <v>85</v>
      </c>
      <c r="K276" s="8">
        <f t="shared" si="20"/>
        <v>2.57</v>
      </c>
      <c r="L276" s="8">
        <f>IF(OR(C276="orio",D276="orio"),parametros!$C$6,parametros!$C$7)</f>
        <v>9.1</v>
      </c>
      <c r="M276" s="28">
        <f t="shared" si="21"/>
        <v>9.23</v>
      </c>
      <c r="N276" s="10">
        <f t="shared" si="22"/>
        <v>215</v>
      </c>
      <c r="O276" s="40">
        <f t="shared" si="23"/>
        <v>3.4000000000000057</v>
      </c>
      <c r="P276" s="30">
        <f t="shared" si="24"/>
        <v>43719</v>
      </c>
    </row>
    <row r="277" spans="1:16">
      <c r="A277" s="4" t="s">
        <v>273</v>
      </c>
      <c r="B277" s="5" t="s">
        <v>597</v>
      </c>
      <c r="C277" s="5" t="s">
        <v>613</v>
      </c>
      <c r="D277" s="5" t="s">
        <v>633</v>
      </c>
      <c r="E277" s="5" t="s">
        <v>619</v>
      </c>
      <c r="F277" s="6">
        <v>26820</v>
      </c>
      <c r="G277" s="7">
        <v>134.1</v>
      </c>
      <c r="H277" s="8">
        <v>11</v>
      </c>
      <c r="I277" s="8">
        <v>9</v>
      </c>
      <c r="J277" s="8">
        <f>IF(AND(C277="orio",D277="sestao"),85,IF(AND(C277="sestao",D277="orio"),parametros!$C$2,parametros!$C$3))</f>
        <v>85</v>
      </c>
      <c r="K277" s="8">
        <f t="shared" si="20"/>
        <v>1.58</v>
      </c>
      <c r="L277" s="8">
        <f>IF(OR(C277="orio",D277="orio"),parametros!$C$6,parametros!$C$7)</f>
        <v>9.1</v>
      </c>
      <c r="M277" s="28">
        <f t="shared" si="21"/>
        <v>5</v>
      </c>
      <c r="N277" s="10">
        <f t="shared" si="22"/>
        <v>244</v>
      </c>
      <c r="O277" s="40">
        <f t="shared" si="23"/>
        <v>-109.9</v>
      </c>
      <c r="P277" s="30">
        <f t="shared" si="24"/>
        <v>43719</v>
      </c>
    </row>
    <row r="278" spans="1:16">
      <c r="A278" s="4" t="s">
        <v>272</v>
      </c>
      <c r="B278" s="5" t="s">
        <v>597</v>
      </c>
      <c r="C278" s="5" t="s">
        <v>613</v>
      </c>
      <c r="D278" s="5" t="s">
        <v>633</v>
      </c>
      <c r="E278" s="5" t="s">
        <v>619</v>
      </c>
      <c r="F278" s="6">
        <v>26500</v>
      </c>
      <c r="G278" s="7">
        <v>132.5</v>
      </c>
      <c r="H278" s="8">
        <v>11</v>
      </c>
      <c r="I278" s="8">
        <v>9</v>
      </c>
      <c r="J278" s="8">
        <f>IF(AND(C278="orio",D278="sestao"),85,IF(AND(C278="sestao",D278="orio"),parametros!$C$2,parametros!$C$3))</f>
        <v>85</v>
      </c>
      <c r="K278" s="8">
        <f t="shared" si="20"/>
        <v>1.56</v>
      </c>
      <c r="L278" s="8">
        <f>IF(OR(C278="orio",D278="orio"),parametros!$C$6,parametros!$C$7)</f>
        <v>9.1</v>
      </c>
      <c r="M278" s="28">
        <f t="shared" si="21"/>
        <v>5</v>
      </c>
      <c r="N278" s="10">
        <f t="shared" si="22"/>
        <v>241</v>
      </c>
      <c r="O278" s="40">
        <f t="shared" si="23"/>
        <v>-108.5</v>
      </c>
      <c r="P278" s="30">
        <f t="shared" si="24"/>
        <v>43719</v>
      </c>
    </row>
    <row r="279" spans="1:16">
      <c r="A279" s="4" t="s">
        <v>284</v>
      </c>
      <c r="B279" s="5" t="s">
        <v>597</v>
      </c>
      <c r="C279" s="5" t="s">
        <v>633</v>
      </c>
      <c r="D279" s="5" t="s">
        <v>613</v>
      </c>
      <c r="E279" s="5" t="s">
        <v>618</v>
      </c>
      <c r="F279" s="6">
        <v>27038</v>
      </c>
      <c r="G279" s="7">
        <v>236.58</v>
      </c>
      <c r="H279" s="8">
        <v>12</v>
      </c>
      <c r="I279" s="8">
        <v>9</v>
      </c>
      <c r="J279" s="8">
        <f>IF(AND(C279="orio",D279="sestao"),85,IF(AND(C279="sestao",D279="orio"),parametros!$C$2,parametros!$C$3))</f>
        <v>85</v>
      </c>
      <c r="K279" s="8">
        <f t="shared" si="20"/>
        <v>2.78</v>
      </c>
      <c r="L279" s="8">
        <f>IF(OR(C279="orio",D279="orio"),parametros!$C$6,parametros!$C$7)</f>
        <v>9.1</v>
      </c>
      <c r="M279" s="28">
        <f t="shared" si="21"/>
        <v>8.75</v>
      </c>
      <c r="N279" s="10">
        <f t="shared" si="22"/>
        <v>246</v>
      </c>
      <c r="O279" s="40">
        <f t="shared" si="23"/>
        <v>-9.4199999999999875</v>
      </c>
      <c r="P279" s="30">
        <f t="shared" si="24"/>
        <v>43720</v>
      </c>
    </row>
    <row r="280" spans="1:16">
      <c r="A280" s="4" t="s">
        <v>283</v>
      </c>
      <c r="B280" s="5" t="s">
        <v>597</v>
      </c>
      <c r="C280" s="5" t="s">
        <v>633</v>
      </c>
      <c r="D280" s="5" t="s">
        <v>613</v>
      </c>
      <c r="E280" s="5" t="s">
        <v>618</v>
      </c>
      <c r="F280" s="6">
        <v>26815</v>
      </c>
      <c r="G280" s="7">
        <v>234.63</v>
      </c>
      <c r="H280" s="8">
        <v>12</v>
      </c>
      <c r="I280" s="8">
        <v>9</v>
      </c>
      <c r="J280" s="8">
        <f>IF(AND(C280="orio",D280="sestao"),85,IF(AND(C280="sestao",D280="orio"),parametros!$C$2,parametros!$C$3))</f>
        <v>85</v>
      </c>
      <c r="K280" s="8">
        <f t="shared" si="20"/>
        <v>2.76</v>
      </c>
      <c r="L280" s="8">
        <f>IF(OR(C280="orio",D280="orio"),parametros!$C$6,parametros!$C$7)</f>
        <v>9.1</v>
      </c>
      <c r="M280" s="28">
        <f t="shared" si="21"/>
        <v>8.75</v>
      </c>
      <c r="N280" s="10">
        <f t="shared" si="22"/>
        <v>244</v>
      </c>
      <c r="O280" s="40">
        <f t="shared" si="23"/>
        <v>-9.3700000000000045</v>
      </c>
      <c r="P280" s="30">
        <f t="shared" si="24"/>
        <v>43720</v>
      </c>
    </row>
    <row r="281" spans="1:16">
      <c r="A281" s="4" t="s">
        <v>286</v>
      </c>
      <c r="B281" s="5" t="s">
        <v>599</v>
      </c>
      <c r="C281" s="5" t="s">
        <v>633</v>
      </c>
      <c r="D281" s="5" t="s">
        <v>613</v>
      </c>
      <c r="E281" s="5" t="s">
        <v>619</v>
      </c>
      <c r="F281" s="6">
        <v>25100</v>
      </c>
      <c r="G281" s="7">
        <v>228.41</v>
      </c>
      <c r="H281" s="8">
        <v>12</v>
      </c>
      <c r="I281" s="8">
        <v>9</v>
      </c>
      <c r="J281" s="8">
        <f>IF(AND(C281="orio",D281="sestao"),85,IF(AND(C281="sestao",D281="orio"),parametros!$C$2,parametros!$C$3))</f>
        <v>85</v>
      </c>
      <c r="K281" s="8">
        <f t="shared" si="20"/>
        <v>2.69</v>
      </c>
      <c r="L281" s="8">
        <f>IF(OR(C281="orio",D281="orio"),parametros!$C$6,parametros!$C$7)</f>
        <v>9.1</v>
      </c>
      <c r="M281" s="28">
        <f t="shared" si="21"/>
        <v>9.1</v>
      </c>
      <c r="N281" s="10">
        <f t="shared" si="22"/>
        <v>228</v>
      </c>
      <c r="O281" s="40">
        <f t="shared" si="23"/>
        <v>0.40999999999999659</v>
      </c>
      <c r="P281" s="30">
        <f t="shared" si="24"/>
        <v>43720</v>
      </c>
    </row>
    <row r="282" spans="1:16">
      <c r="A282" s="4" t="s">
        <v>282</v>
      </c>
      <c r="B282" s="5" t="s">
        <v>601</v>
      </c>
      <c r="C282" s="5" t="s">
        <v>633</v>
      </c>
      <c r="D282" s="5" t="s">
        <v>613</v>
      </c>
      <c r="E282" s="5" t="s">
        <v>618</v>
      </c>
      <c r="F282" s="6">
        <v>25032</v>
      </c>
      <c r="G282" s="7">
        <v>227.79</v>
      </c>
      <c r="H282" s="8">
        <v>12</v>
      </c>
      <c r="I282" s="8">
        <v>9</v>
      </c>
      <c r="J282" s="8">
        <f>IF(AND(C282="orio",D282="sestao"),85,IF(AND(C282="sestao",D282="orio"),parametros!$C$2,parametros!$C$3))</f>
        <v>85</v>
      </c>
      <c r="K282" s="8">
        <f t="shared" si="20"/>
        <v>2.68</v>
      </c>
      <c r="L282" s="8">
        <f>IF(OR(C282="orio",D282="orio"),parametros!$C$6,parametros!$C$7)</f>
        <v>9.1</v>
      </c>
      <c r="M282" s="28">
        <f t="shared" si="21"/>
        <v>9.1</v>
      </c>
      <c r="N282" s="10">
        <f t="shared" si="22"/>
        <v>228</v>
      </c>
      <c r="O282" s="40">
        <f t="shared" si="23"/>
        <v>-0.21000000000000796</v>
      </c>
      <c r="P282" s="30">
        <f t="shared" si="24"/>
        <v>43720</v>
      </c>
    </row>
    <row r="283" spans="1:16">
      <c r="A283" s="4" t="s">
        <v>288</v>
      </c>
      <c r="B283" s="5" t="s">
        <v>598</v>
      </c>
      <c r="C283" s="5" t="s">
        <v>633</v>
      </c>
      <c r="D283" s="5" t="s">
        <v>613</v>
      </c>
      <c r="E283" s="5" t="s">
        <v>619</v>
      </c>
      <c r="F283" s="6">
        <v>24260</v>
      </c>
      <c r="G283" s="7">
        <v>220.77</v>
      </c>
      <c r="H283" s="8">
        <v>12</v>
      </c>
      <c r="I283" s="8">
        <v>9</v>
      </c>
      <c r="J283" s="8">
        <f>IF(AND(C283="orio",D283="sestao"),85,IF(AND(C283="sestao",D283="orio"),parametros!$C$2,parametros!$C$3))</f>
        <v>85</v>
      </c>
      <c r="K283" s="8">
        <f t="shared" si="20"/>
        <v>2.6</v>
      </c>
      <c r="L283" s="8">
        <f>IF(OR(C283="orio",D283="orio"),parametros!$C$6,parametros!$C$7)</f>
        <v>9.1</v>
      </c>
      <c r="M283" s="28">
        <f t="shared" si="21"/>
        <v>9.1</v>
      </c>
      <c r="N283" s="10">
        <f t="shared" si="22"/>
        <v>221</v>
      </c>
      <c r="O283" s="40">
        <f t="shared" si="23"/>
        <v>-0.22999999999998977</v>
      </c>
      <c r="P283" s="30">
        <f t="shared" si="24"/>
        <v>43720</v>
      </c>
    </row>
    <row r="284" spans="1:16">
      <c r="A284" s="4" t="s">
        <v>287</v>
      </c>
      <c r="B284" s="5" t="s">
        <v>598</v>
      </c>
      <c r="C284" s="5" t="s">
        <v>633</v>
      </c>
      <c r="D284" s="5" t="s">
        <v>613</v>
      </c>
      <c r="E284" s="5" t="s">
        <v>619</v>
      </c>
      <c r="F284" s="6">
        <v>23200</v>
      </c>
      <c r="G284" s="7">
        <v>218.4</v>
      </c>
      <c r="H284" s="8">
        <v>12</v>
      </c>
      <c r="I284" s="8">
        <v>9</v>
      </c>
      <c r="J284" s="8">
        <f>IF(AND(C284="orio",D284="sestao"),85,IF(AND(C284="sestao",D284="orio"),parametros!$C$2,parametros!$C$3))</f>
        <v>85</v>
      </c>
      <c r="K284" s="8">
        <f t="shared" si="20"/>
        <v>2.57</v>
      </c>
      <c r="L284" s="8">
        <f>IF(OR(C284="orio",D284="orio"),parametros!$C$6,parametros!$C$7)</f>
        <v>9.1</v>
      </c>
      <c r="M284" s="28">
        <f t="shared" si="21"/>
        <v>9.41</v>
      </c>
      <c r="N284" s="10">
        <f t="shared" si="22"/>
        <v>211</v>
      </c>
      <c r="O284" s="40">
        <f t="shared" si="23"/>
        <v>7.4000000000000057</v>
      </c>
      <c r="P284" s="30">
        <f t="shared" si="24"/>
        <v>43720</v>
      </c>
    </row>
    <row r="285" spans="1:16">
      <c r="A285" s="4" t="s">
        <v>285</v>
      </c>
      <c r="B285" s="5" t="s">
        <v>598</v>
      </c>
      <c r="C285" s="5" t="s">
        <v>633</v>
      </c>
      <c r="D285" s="5" t="s">
        <v>613</v>
      </c>
      <c r="E285" s="5" t="s">
        <v>618</v>
      </c>
      <c r="F285" s="6">
        <v>22468</v>
      </c>
      <c r="G285" s="7">
        <v>218.4</v>
      </c>
      <c r="H285" s="8">
        <v>12</v>
      </c>
      <c r="I285" s="8">
        <v>9</v>
      </c>
      <c r="J285" s="8">
        <f>IF(AND(C285="orio",D285="sestao"),85,IF(AND(C285="sestao",D285="orio"),parametros!$C$2,parametros!$C$3))</f>
        <v>85</v>
      </c>
      <c r="K285" s="8">
        <f t="shared" si="20"/>
        <v>2.57</v>
      </c>
      <c r="L285" s="8">
        <f>IF(OR(C285="orio",D285="orio"),parametros!$C$6,parametros!$C$7)</f>
        <v>9.1</v>
      </c>
      <c r="M285" s="28">
        <f t="shared" si="21"/>
        <v>9.7200000000000006</v>
      </c>
      <c r="N285" s="10">
        <f t="shared" si="22"/>
        <v>204</v>
      </c>
      <c r="O285" s="40">
        <f t="shared" si="23"/>
        <v>14.400000000000006</v>
      </c>
      <c r="P285" s="30">
        <f t="shared" si="24"/>
        <v>43720</v>
      </c>
    </row>
    <row r="286" spans="1:16">
      <c r="A286" s="4" t="s">
        <v>281</v>
      </c>
      <c r="B286" s="5" t="s">
        <v>597</v>
      </c>
      <c r="C286" s="5" t="s">
        <v>613</v>
      </c>
      <c r="D286" s="5" t="s">
        <v>633</v>
      </c>
      <c r="E286" s="5" t="s">
        <v>619</v>
      </c>
      <c r="F286" s="6">
        <v>26800</v>
      </c>
      <c r="G286" s="7">
        <v>134</v>
      </c>
      <c r="H286" s="8">
        <v>12</v>
      </c>
      <c r="I286" s="8">
        <v>9</v>
      </c>
      <c r="J286" s="8">
        <f>IF(AND(C286="orio",D286="sestao"),85,IF(AND(C286="sestao",D286="orio"),parametros!$C$2,parametros!$C$3))</f>
        <v>85</v>
      </c>
      <c r="K286" s="8">
        <f t="shared" si="20"/>
        <v>1.58</v>
      </c>
      <c r="L286" s="8">
        <f>IF(OR(C286="orio",D286="orio"),parametros!$C$6,parametros!$C$7)</f>
        <v>9.1</v>
      </c>
      <c r="M286" s="28">
        <f t="shared" si="21"/>
        <v>5</v>
      </c>
      <c r="N286" s="10">
        <f t="shared" si="22"/>
        <v>244</v>
      </c>
      <c r="O286" s="40">
        <f t="shared" si="23"/>
        <v>-110</v>
      </c>
      <c r="P286" s="30">
        <f t="shared" si="24"/>
        <v>43720</v>
      </c>
    </row>
    <row r="287" spans="1:16">
      <c r="A287" s="4" t="s">
        <v>280</v>
      </c>
      <c r="B287" s="5" t="s">
        <v>597</v>
      </c>
      <c r="C287" s="5" t="s">
        <v>613</v>
      </c>
      <c r="D287" s="5" t="s">
        <v>633</v>
      </c>
      <c r="E287" s="5" t="s">
        <v>619</v>
      </c>
      <c r="F287" s="6">
        <v>26760</v>
      </c>
      <c r="G287" s="7">
        <v>133.80000000000001</v>
      </c>
      <c r="H287" s="8">
        <v>12</v>
      </c>
      <c r="I287" s="8">
        <v>9</v>
      </c>
      <c r="J287" s="8">
        <f>IF(AND(C287="orio",D287="sestao"),85,IF(AND(C287="sestao",D287="orio"),parametros!$C$2,parametros!$C$3))</f>
        <v>85</v>
      </c>
      <c r="K287" s="8">
        <f t="shared" si="20"/>
        <v>1.57</v>
      </c>
      <c r="L287" s="8">
        <f>IF(OR(C287="orio",D287="orio"),parametros!$C$6,parametros!$C$7)</f>
        <v>9.1</v>
      </c>
      <c r="M287" s="28">
        <f t="shared" si="21"/>
        <v>5</v>
      </c>
      <c r="N287" s="10">
        <f t="shared" si="22"/>
        <v>244</v>
      </c>
      <c r="O287" s="40">
        <f t="shared" si="23"/>
        <v>-110.19999999999999</v>
      </c>
      <c r="P287" s="30">
        <f t="shared" si="24"/>
        <v>43720</v>
      </c>
    </row>
    <row r="288" spans="1:16">
      <c r="A288" s="4" t="s">
        <v>293</v>
      </c>
      <c r="B288" s="5" t="s">
        <v>597</v>
      </c>
      <c r="C288" s="5" t="s">
        <v>633</v>
      </c>
      <c r="D288" s="5" t="s">
        <v>613</v>
      </c>
      <c r="E288" s="5" t="s">
        <v>618</v>
      </c>
      <c r="F288" s="6">
        <v>27930</v>
      </c>
      <c r="G288" s="7">
        <v>244.39</v>
      </c>
      <c r="H288" s="8">
        <v>13</v>
      </c>
      <c r="I288" s="8">
        <v>9</v>
      </c>
      <c r="J288" s="8">
        <f>IF(AND(C288="orio",D288="sestao"),85,IF(AND(C288="sestao",D288="orio"),parametros!$C$2,parametros!$C$3))</f>
        <v>85</v>
      </c>
      <c r="K288" s="8">
        <f t="shared" si="20"/>
        <v>2.88</v>
      </c>
      <c r="L288" s="8">
        <f>IF(OR(C288="orio",D288="orio"),parametros!$C$6,parametros!$C$7)</f>
        <v>9.1</v>
      </c>
      <c r="M288" s="28">
        <f t="shared" si="21"/>
        <v>8.75</v>
      </c>
      <c r="N288" s="10">
        <f t="shared" si="22"/>
        <v>254</v>
      </c>
      <c r="O288" s="40">
        <f t="shared" si="23"/>
        <v>-9.6100000000000136</v>
      </c>
      <c r="P288" s="30">
        <f t="shared" si="24"/>
        <v>43721</v>
      </c>
    </row>
    <row r="289" spans="1:16">
      <c r="A289" s="4" t="s">
        <v>291</v>
      </c>
      <c r="B289" s="5" t="s">
        <v>597</v>
      </c>
      <c r="C289" s="5" t="s">
        <v>633</v>
      </c>
      <c r="D289" s="5" t="s">
        <v>613</v>
      </c>
      <c r="E289" s="5" t="s">
        <v>618</v>
      </c>
      <c r="F289" s="6">
        <v>27920</v>
      </c>
      <c r="G289" s="7">
        <v>244.3</v>
      </c>
      <c r="H289" s="8">
        <v>13</v>
      </c>
      <c r="I289" s="8">
        <v>9</v>
      </c>
      <c r="J289" s="8">
        <f>IF(AND(C289="orio",D289="sestao"),85,IF(AND(C289="sestao",D289="orio"),parametros!$C$2,parametros!$C$3))</f>
        <v>85</v>
      </c>
      <c r="K289" s="8">
        <f t="shared" si="20"/>
        <v>2.87</v>
      </c>
      <c r="L289" s="8">
        <f>IF(OR(C289="orio",D289="orio"),parametros!$C$6,parametros!$C$7)</f>
        <v>9.1</v>
      </c>
      <c r="M289" s="28">
        <f t="shared" si="21"/>
        <v>8.75</v>
      </c>
      <c r="N289" s="10">
        <f t="shared" si="22"/>
        <v>254</v>
      </c>
      <c r="O289" s="40">
        <f t="shared" si="23"/>
        <v>-9.6999999999999886</v>
      </c>
      <c r="P289" s="30">
        <f t="shared" si="24"/>
        <v>43721</v>
      </c>
    </row>
    <row r="290" spans="1:16">
      <c r="A290" s="4" t="s">
        <v>294</v>
      </c>
      <c r="B290" s="5" t="s">
        <v>603</v>
      </c>
      <c r="C290" s="5" t="s">
        <v>633</v>
      </c>
      <c r="D290" s="5" t="s">
        <v>613</v>
      </c>
      <c r="E290" s="5" t="s">
        <v>619</v>
      </c>
      <c r="F290" s="6">
        <v>23860</v>
      </c>
      <c r="G290" s="7">
        <v>218.4</v>
      </c>
      <c r="H290" s="8">
        <v>13</v>
      </c>
      <c r="I290" s="8">
        <v>9</v>
      </c>
      <c r="J290" s="8">
        <f>IF(AND(C290="orio",D290="sestao"),85,IF(AND(C290="sestao",D290="orio"),parametros!$C$2,parametros!$C$3))</f>
        <v>85</v>
      </c>
      <c r="K290" s="8">
        <f t="shared" si="20"/>
        <v>2.57</v>
      </c>
      <c r="L290" s="8">
        <f>IF(OR(C290="orio",D290="orio"),parametros!$C$6,parametros!$C$7)</f>
        <v>9.1</v>
      </c>
      <c r="M290" s="28">
        <f t="shared" si="21"/>
        <v>9.15</v>
      </c>
      <c r="N290" s="10">
        <f t="shared" si="22"/>
        <v>217</v>
      </c>
      <c r="O290" s="40">
        <f t="shared" si="23"/>
        <v>1.4000000000000057</v>
      </c>
      <c r="P290" s="30">
        <f t="shared" si="24"/>
        <v>43721</v>
      </c>
    </row>
    <row r="291" spans="1:16">
      <c r="A291" s="4" t="s">
        <v>295</v>
      </c>
      <c r="B291" s="5" t="s">
        <v>598</v>
      </c>
      <c r="C291" s="5" t="s">
        <v>633</v>
      </c>
      <c r="D291" s="5" t="s">
        <v>613</v>
      </c>
      <c r="E291" s="5" t="s">
        <v>619</v>
      </c>
      <c r="F291" s="6">
        <v>23360</v>
      </c>
      <c r="G291" s="7">
        <v>218.4</v>
      </c>
      <c r="H291" s="8">
        <v>13</v>
      </c>
      <c r="I291" s="8">
        <v>9</v>
      </c>
      <c r="J291" s="8">
        <f>IF(AND(C291="orio",D291="sestao"),85,IF(AND(C291="sestao",D291="orio"),parametros!$C$2,parametros!$C$3))</f>
        <v>85</v>
      </c>
      <c r="K291" s="8">
        <f t="shared" si="20"/>
        <v>2.57</v>
      </c>
      <c r="L291" s="8">
        <f>IF(OR(C291="orio",D291="orio"),parametros!$C$6,parametros!$C$7)</f>
        <v>9.1</v>
      </c>
      <c r="M291" s="28">
        <f t="shared" si="21"/>
        <v>9.35</v>
      </c>
      <c r="N291" s="10">
        <f t="shared" si="22"/>
        <v>213</v>
      </c>
      <c r="O291" s="40">
        <f t="shared" si="23"/>
        <v>5.4000000000000057</v>
      </c>
      <c r="P291" s="30">
        <f t="shared" si="24"/>
        <v>43721</v>
      </c>
    </row>
    <row r="292" spans="1:16">
      <c r="A292" s="4" t="s">
        <v>289</v>
      </c>
      <c r="B292" s="5" t="s">
        <v>597</v>
      </c>
      <c r="C292" s="5" t="s">
        <v>613</v>
      </c>
      <c r="D292" s="5" t="s">
        <v>633</v>
      </c>
      <c r="E292" s="5" t="s">
        <v>619</v>
      </c>
      <c r="F292" s="6">
        <v>27000</v>
      </c>
      <c r="G292" s="7">
        <v>135</v>
      </c>
      <c r="H292" s="8">
        <v>13</v>
      </c>
      <c r="I292" s="8">
        <v>9</v>
      </c>
      <c r="J292" s="8">
        <f>IF(AND(C292="orio",D292="sestao"),85,IF(AND(C292="sestao",D292="orio"),parametros!$C$2,parametros!$C$3))</f>
        <v>85</v>
      </c>
      <c r="K292" s="8">
        <f t="shared" si="20"/>
        <v>1.59</v>
      </c>
      <c r="L292" s="8">
        <f>IF(OR(C292="orio",D292="orio"),parametros!$C$6,parametros!$C$7)</f>
        <v>9.1</v>
      </c>
      <c r="M292" s="28">
        <f t="shared" si="21"/>
        <v>5</v>
      </c>
      <c r="N292" s="10">
        <f t="shared" si="22"/>
        <v>246</v>
      </c>
      <c r="O292" s="40">
        <f t="shared" si="23"/>
        <v>-111</v>
      </c>
      <c r="P292" s="30">
        <f t="shared" si="24"/>
        <v>43721</v>
      </c>
    </row>
    <row r="293" spans="1:16">
      <c r="A293" s="4" t="s">
        <v>290</v>
      </c>
      <c r="B293" s="5" t="s">
        <v>597</v>
      </c>
      <c r="C293" s="5" t="s">
        <v>613</v>
      </c>
      <c r="D293" s="5" t="s">
        <v>633</v>
      </c>
      <c r="E293" s="5" t="s">
        <v>619</v>
      </c>
      <c r="F293" s="6">
        <v>26860</v>
      </c>
      <c r="G293" s="7">
        <v>134.30000000000001</v>
      </c>
      <c r="H293" s="8">
        <v>13</v>
      </c>
      <c r="I293" s="8">
        <v>9</v>
      </c>
      <c r="J293" s="8">
        <f>IF(AND(C293="orio",D293="sestao"),85,IF(AND(C293="sestao",D293="orio"),parametros!$C$2,parametros!$C$3))</f>
        <v>85</v>
      </c>
      <c r="K293" s="8">
        <f t="shared" si="20"/>
        <v>1.58</v>
      </c>
      <c r="L293" s="8">
        <f>IF(OR(C293="orio",D293="orio"),parametros!$C$6,parametros!$C$7)</f>
        <v>9.1</v>
      </c>
      <c r="M293" s="28">
        <f t="shared" si="21"/>
        <v>5</v>
      </c>
      <c r="N293" s="10">
        <f t="shared" si="22"/>
        <v>244</v>
      </c>
      <c r="O293" s="40">
        <f t="shared" si="23"/>
        <v>-109.69999999999999</v>
      </c>
      <c r="P293" s="30">
        <f t="shared" si="24"/>
        <v>43721</v>
      </c>
    </row>
    <row r="294" spans="1:16">
      <c r="A294" s="4" t="s">
        <v>292</v>
      </c>
      <c r="B294" s="5" t="s">
        <v>601</v>
      </c>
      <c r="C294" s="5" t="s">
        <v>613</v>
      </c>
      <c r="D294" s="5" t="s">
        <v>614</v>
      </c>
      <c r="E294" s="5" t="s">
        <v>619</v>
      </c>
      <c r="F294" s="6">
        <v>10476</v>
      </c>
      <c r="G294" s="7">
        <v>65.680000000000007</v>
      </c>
      <c r="H294" s="8">
        <v>13</v>
      </c>
      <c r="I294" s="8">
        <v>9</v>
      </c>
      <c r="J294" s="8">
        <f>IF(AND(C294="orio",D294="sestao"),85,IF(AND(C294="sestao",D294="orio"),parametros!$C$2,parametros!$C$3))</f>
        <v>73</v>
      </c>
      <c r="K294" s="8">
        <f t="shared" si="20"/>
        <v>0.9</v>
      </c>
      <c r="L294" s="8">
        <f>IF(OR(C294="orio",D294="orio"),parametros!$C$6,parametros!$C$7)</f>
        <v>5.97</v>
      </c>
      <c r="M294" s="28">
        <f t="shared" si="21"/>
        <v>6.27</v>
      </c>
      <c r="N294" s="10">
        <f t="shared" si="22"/>
        <v>63</v>
      </c>
      <c r="O294" s="40">
        <f t="shared" si="23"/>
        <v>2.6800000000000068</v>
      </c>
      <c r="P294" s="30">
        <f t="shared" si="24"/>
        <v>43721</v>
      </c>
    </row>
    <row r="295" spans="1:16">
      <c r="A295" s="4" t="s">
        <v>296</v>
      </c>
      <c r="B295" s="5" t="s">
        <v>597</v>
      </c>
      <c r="C295" s="5" t="s">
        <v>633</v>
      </c>
      <c r="D295" s="5" t="s">
        <v>613</v>
      </c>
      <c r="E295" s="5" t="s">
        <v>618</v>
      </c>
      <c r="F295" s="6">
        <v>27080</v>
      </c>
      <c r="G295" s="7">
        <v>236.95</v>
      </c>
      <c r="H295" s="8">
        <v>14</v>
      </c>
      <c r="I295" s="8">
        <v>9</v>
      </c>
      <c r="J295" s="8">
        <f>IF(AND(C295="orio",D295="sestao"),85,IF(AND(C295="sestao",D295="orio"),parametros!$C$2,parametros!$C$3))</f>
        <v>85</v>
      </c>
      <c r="K295" s="8">
        <f t="shared" si="20"/>
        <v>2.79</v>
      </c>
      <c r="L295" s="8">
        <f>IF(OR(C295="orio",D295="orio"),parametros!$C$6,parametros!$C$7)</f>
        <v>9.1</v>
      </c>
      <c r="M295" s="28">
        <f t="shared" si="21"/>
        <v>8.75</v>
      </c>
      <c r="N295" s="10">
        <f t="shared" si="22"/>
        <v>246</v>
      </c>
      <c r="O295" s="40">
        <f t="shared" si="23"/>
        <v>-9.0500000000000114</v>
      </c>
      <c r="P295" s="30">
        <f t="shared" si="24"/>
        <v>43722</v>
      </c>
    </row>
    <row r="296" spans="1:16">
      <c r="A296" s="4" t="s">
        <v>298</v>
      </c>
      <c r="B296" s="5" t="s">
        <v>604</v>
      </c>
      <c r="C296" s="5" t="s">
        <v>633</v>
      </c>
      <c r="D296" s="5" t="s">
        <v>613</v>
      </c>
      <c r="E296" s="5" t="s">
        <v>618</v>
      </c>
      <c r="F296" s="6">
        <v>26220</v>
      </c>
      <c r="G296" s="7">
        <v>238.6</v>
      </c>
      <c r="H296" s="8">
        <v>14</v>
      </c>
      <c r="I296" s="8">
        <v>9</v>
      </c>
      <c r="J296" s="8">
        <f>IF(AND(C296="orio",D296="sestao"),85,IF(AND(C296="sestao",D296="orio"),parametros!$C$2,parametros!$C$3))</f>
        <v>85</v>
      </c>
      <c r="K296" s="8">
        <f t="shared" si="20"/>
        <v>2.81</v>
      </c>
      <c r="L296" s="8">
        <f>IF(OR(C296="orio",D296="orio"),parametros!$C$6,parametros!$C$7)</f>
        <v>9.1</v>
      </c>
      <c r="M296" s="28">
        <f t="shared" si="21"/>
        <v>9.1</v>
      </c>
      <c r="N296" s="10">
        <f t="shared" si="22"/>
        <v>239</v>
      </c>
      <c r="O296" s="40">
        <f t="shared" si="23"/>
        <v>-0.40000000000000568</v>
      </c>
      <c r="P296" s="30">
        <f t="shared" si="24"/>
        <v>43722</v>
      </c>
    </row>
    <row r="297" spans="1:16">
      <c r="A297" s="4" t="s">
        <v>297</v>
      </c>
      <c r="B297" s="5" t="s">
        <v>597</v>
      </c>
      <c r="C297" s="5" t="s">
        <v>633</v>
      </c>
      <c r="D297" s="5" t="s">
        <v>613</v>
      </c>
      <c r="E297" s="5" t="s">
        <v>618</v>
      </c>
      <c r="F297" s="6">
        <v>26180</v>
      </c>
      <c r="G297" s="7">
        <v>229.08</v>
      </c>
      <c r="H297" s="8">
        <v>14</v>
      </c>
      <c r="I297" s="8">
        <v>9</v>
      </c>
      <c r="J297" s="8">
        <f>IF(AND(C297="orio",D297="sestao"),85,IF(AND(C297="sestao",D297="orio"),parametros!$C$2,parametros!$C$3))</f>
        <v>85</v>
      </c>
      <c r="K297" s="8">
        <f t="shared" si="20"/>
        <v>2.7</v>
      </c>
      <c r="L297" s="8">
        <f>IF(OR(C297="orio",D297="orio"),parametros!$C$6,parametros!$C$7)</f>
        <v>9.1</v>
      </c>
      <c r="M297" s="28">
        <f t="shared" si="21"/>
        <v>8.75</v>
      </c>
      <c r="N297" s="10">
        <f t="shared" si="22"/>
        <v>238</v>
      </c>
      <c r="O297" s="40">
        <f t="shared" si="23"/>
        <v>-8.9199999999999875</v>
      </c>
      <c r="P297" s="30">
        <f t="shared" si="24"/>
        <v>43722</v>
      </c>
    </row>
    <row r="298" spans="1:16">
      <c r="A298" s="4" t="s">
        <v>299</v>
      </c>
      <c r="B298" s="5" t="s">
        <v>601</v>
      </c>
      <c r="C298" s="5" t="s">
        <v>613</v>
      </c>
      <c r="D298" s="5" t="s">
        <v>614</v>
      </c>
      <c r="E298" s="5" t="s">
        <v>619</v>
      </c>
      <c r="F298" s="6">
        <v>20720</v>
      </c>
      <c r="G298" s="7">
        <v>143.28</v>
      </c>
      <c r="H298" s="8">
        <v>14</v>
      </c>
      <c r="I298" s="8">
        <v>9</v>
      </c>
      <c r="J298" s="8">
        <f>IF(AND(C298="orio",D298="sestao"),85,IF(AND(C298="sestao",D298="orio"),parametros!$C$2,parametros!$C$3))</f>
        <v>73</v>
      </c>
      <c r="K298" s="8">
        <f t="shared" si="20"/>
        <v>1.96</v>
      </c>
      <c r="L298" s="8">
        <f>IF(OR(C298="orio",D298="orio"),parametros!$C$6,parametros!$C$7)</f>
        <v>5.97</v>
      </c>
      <c r="M298" s="28">
        <f t="shared" si="21"/>
        <v>6.92</v>
      </c>
      <c r="N298" s="10">
        <f t="shared" si="22"/>
        <v>124</v>
      </c>
      <c r="O298" s="40">
        <f t="shared" si="23"/>
        <v>19.28</v>
      </c>
      <c r="P298" s="30">
        <f t="shared" si="24"/>
        <v>43722</v>
      </c>
    </row>
    <row r="299" spans="1:16">
      <c r="A299" s="4" t="s">
        <v>304</v>
      </c>
      <c r="B299" s="5" t="s">
        <v>597</v>
      </c>
      <c r="C299" s="5" t="s">
        <v>633</v>
      </c>
      <c r="D299" s="5" t="s">
        <v>613</v>
      </c>
      <c r="E299" s="5" t="s">
        <v>618</v>
      </c>
      <c r="F299" s="6">
        <v>26448</v>
      </c>
      <c r="G299" s="7">
        <v>231.42</v>
      </c>
      <c r="H299" s="8">
        <v>15</v>
      </c>
      <c r="I299" s="8">
        <v>9</v>
      </c>
      <c r="J299" s="8">
        <f>IF(AND(C299="orio",D299="sestao"),85,IF(AND(C299="sestao",D299="orio"),parametros!$C$2,parametros!$C$3))</f>
        <v>85</v>
      </c>
      <c r="K299" s="8">
        <f t="shared" si="20"/>
        <v>2.72</v>
      </c>
      <c r="L299" s="8">
        <f>IF(OR(C299="orio",D299="orio"),parametros!$C$6,parametros!$C$7)</f>
        <v>9.1</v>
      </c>
      <c r="M299" s="28">
        <f t="shared" si="21"/>
        <v>8.75</v>
      </c>
      <c r="N299" s="10">
        <f t="shared" si="22"/>
        <v>241</v>
      </c>
      <c r="O299" s="40">
        <f t="shared" si="23"/>
        <v>-9.5800000000000125</v>
      </c>
      <c r="P299" s="30">
        <f t="shared" si="24"/>
        <v>43723</v>
      </c>
    </row>
    <row r="300" spans="1:16">
      <c r="A300" s="4" t="s">
        <v>309</v>
      </c>
      <c r="B300" s="5" t="s">
        <v>598</v>
      </c>
      <c r="C300" s="5" t="s">
        <v>633</v>
      </c>
      <c r="D300" s="5" t="s">
        <v>613</v>
      </c>
      <c r="E300" s="5" t="s">
        <v>618</v>
      </c>
      <c r="F300" s="6">
        <v>22500</v>
      </c>
      <c r="G300" s="7">
        <v>218.4</v>
      </c>
      <c r="H300" s="8">
        <v>15</v>
      </c>
      <c r="I300" s="8">
        <v>9</v>
      </c>
      <c r="J300" s="8">
        <f>IF(AND(C300="orio",D300="sestao"),85,IF(AND(C300="sestao",D300="orio"),parametros!$C$2,parametros!$C$3))</f>
        <v>85</v>
      </c>
      <c r="K300" s="8">
        <f t="shared" si="20"/>
        <v>2.57</v>
      </c>
      <c r="L300" s="8">
        <f>IF(OR(C300="orio",D300="orio"),parametros!$C$6,parametros!$C$7)</f>
        <v>9.1</v>
      </c>
      <c r="M300" s="28">
        <f t="shared" si="21"/>
        <v>9.7100000000000009</v>
      </c>
      <c r="N300" s="10">
        <f t="shared" si="22"/>
        <v>205</v>
      </c>
      <c r="O300" s="40">
        <f t="shared" si="23"/>
        <v>13.400000000000006</v>
      </c>
      <c r="P300" s="30">
        <f t="shared" si="24"/>
        <v>43723</v>
      </c>
    </row>
    <row r="301" spans="1:16">
      <c r="A301" s="4" t="s">
        <v>301</v>
      </c>
      <c r="B301" s="5" t="s">
        <v>597</v>
      </c>
      <c r="C301" s="5" t="s">
        <v>613</v>
      </c>
      <c r="D301" s="5" t="s">
        <v>633</v>
      </c>
      <c r="E301" s="5" t="s">
        <v>619</v>
      </c>
      <c r="F301" s="6">
        <v>26570</v>
      </c>
      <c r="G301" s="7">
        <v>132.85</v>
      </c>
      <c r="H301" s="8">
        <v>15</v>
      </c>
      <c r="I301" s="8">
        <v>9</v>
      </c>
      <c r="J301" s="8">
        <f>IF(AND(C301="orio",D301="sestao"),85,IF(AND(C301="sestao",D301="orio"),parametros!$C$2,parametros!$C$3))</f>
        <v>85</v>
      </c>
      <c r="K301" s="8">
        <f t="shared" si="20"/>
        <v>1.56</v>
      </c>
      <c r="L301" s="8">
        <f>IF(OR(C301="orio",D301="orio"),parametros!$C$6,parametros!$C$7)</f>
        <v>9.1</v>
      </c>
      <c r="M301" s="28">
        <f t="shared" si="21"/>
        <v>5</v>
      </c>
      <c r="N301" s="10">
        <f t="shared" si="22"/>
        <v>242</v>
      </c>
      <c r="O301" s="40">
        <f t="shared" si="23"/>
        <v>-109.15</v>
      </c>
      <c r="P301" s="30">
        <f t="shared" si="24"/>
        <v>43723</v>
      </c>
    </row>
    <row r="302" spans="1:16">
      <c r="A302" s="4" t="s">
        <v>300</v>
      </c>
      <c r="B302" s="5" t="s">
        <v>597</v>
      </c>
      <c r="C302" s="5" t="s">
        <v>613</v>
      </c>
      <c r="D302" s="5" t="s">
        <v>633</v>
      </c>
      <c r="E302" s="5" t="s">
        <v>619</v>
      </c>
      <c r="F302" s="6">
        <v>25960</v>
      </c>
      <c r="G302" s="7">
        <v>129.80000000000001</v>
      </c>
      <c r="H302" s="8">
        <v>15</v>
      </c>
      <c r="I302" s="8">
        <v>9</v>
      </c>
      <c r="J302" s="8">
        <f>IF(AND(C302="orio",D302="sestao"),85,IF(AND(C302="sestao",D302="orio"),parametros!$C$2,parametros!$C$3))</f>
        <v>85</v>
      </c>
      <c r="K302" s="8">
        <f t="shared" si="20"/>
        <v>1.53</v>
      </c>
      <c r="L302" s="8">
        <f>IF(OR(C302="orio",D302="orio"),parametros!$C$6,parametros!$C$7)</f>
        <v>9.1</v>
      </c>
      <c r="M302" s="28">
        <f t="shared" si="21"/>
        <v>5</v>
      </c>
      <c r="N302" s="10">
        <f t="shared" si="22"/>
        <v>236</v>
      </c>
      <c r="O302" s="40">
        <f t="shared" si="23"/>
        <v>-106.19999999999999</v>
      </c>
      <c r="P302" s="30">
        <f t="shared" si="24"/>
        <v>43723</v>
      </c>
    </row>
    <row r="303" spans="1:16">
      <c r="A303" s="4" t="s">
        <v>302</v>
      </c>
      <c r="B303" s="5" t="s">
        <v>605</v>
      </c>
      <c r="C303" s="5" t="s">
        <v>613</v>
      </c>
      <c r="D303" s="5" t="s">
        <v>614</v>
      </c>
      <c r="E303" s="5" t="s">
        <v>619</v>
      </c>
      <c r="F303" s="6">
        <v>22780</v>
      </c>
      <c r="G303" s="7">
        <v>143.28</v>
      </c>
      <c r="H303" s="8">
        <v>15</v>
      </c>
      <c r="I303" s="8">
        <v>9</v>
      </c>
      <c r="J303" s="8">
        <f>IF(AND(C303="orio",D303="sestao"),85,IF(AND(C303="sestao",D303="orio"),parametros!$C$2,parametros!$C$3))</f>
        <v>73</v>
      </c>
      <c r="K303" s="8">
        <f t="shared" si="20"/>
        <v>1.96</v>
      </c>
      <c r="L303" s="8">
        <f>IF(OR(C303="orio",D303="orio"),parametros!$C$6,parametros!$C$7)</f>
        <v>5.97</v>
      </c>
      <c r="M303" s="28">
        <f t="shared" si="21"/>
        <v>6.29</v>
      </c>
      <c r="N303" s="10">
        <f t="shared" si="22"/>
        <v>136</v>
      </c>
      <c r="O303" s="40">
        <f t="shared" si="23"/>
        <v>7.2800000000000011</v>
      </c>
      <c r="P303" s="30">
        <f t="shared" si="24"/>
        <v>43723</v>
      </c>
    </row>
    <row r="304" spans="1:16">
      <c r="A304" s="4" t="s">
        <v>310</v>
      </c>
      <c r="B304" s="5" t="s">
        <v>601</v>
      </c>
      <c r="C304" s="5" t="s">
        <v>613</v>
      </c>
      <c r="D304" s="5" t="s">
        <v>614</v>
      </c>
      <c r="E304" s="5" t="s">
        <v>619</v>
      </c>
      <c r="F304" s="6">
        <v>16760</v>
      </c>
      <c r="G304" s="7">
        <v>105.09</v>
      </c>
      <c r="H304" s="8">
        <v>15</v>
      </c>
      <c r="I304" s="8">
        <v>9</v>
      </c>
      <c r="J304" s="8">
        <f>IF(AND(C304="orio",D304="sestao"),85,IF(AND(C304="sestao",D304="orio"),parametros!$C$2,parametros!$C$3))</f>
        <v>73</v>
      </c>
      <c r="K304" s="8">
        <f t="shared" si="20"/>
        <v>1.44</v>
      </c>
      <c r="L304" s="8">
        <f>IF(OR(C304="orio",D304="orio"),parametros!$C$6,parametros!$C$7)</f>
        <v>5.97</v>
      </c>
      <c r="M304" s="28">
        <f t="shared" si="21"/>
        <v>6.27</v>
      </c>
      <c r="N304" s="10">
        <f t="shared" si="22"/>
        <v>100</v>
      </c>
      <c r="O304" s="40">
        <f t="shared" si="23"/>
        <v>5.0900000000000034</v>
      </c>
      <c r="P304" s="30">
        <f t="shared" si="24"/>
        <v>43723</v>
      </c>
    </row>
    <row r="305" spans="1:16">
      <c r="A305" s="4" t="s">
        <v>308</v>
      </c>
      <c r="B305" s="5" t="s">
        <v>602</v>
      </c>
      <c r="C305" s="5" t="s">
        <v>614</v>
      </c>
      <c r="D305" s="5" t="s">
        <v>613</v>
      </c>
      <c r="E305" s="5" t="s">
        <v>619</v>
      </c>
      <c r="F305" s="6">
        <v>26980</v>
      </c>
      <c r="G305" s="7">
        <v>161.07</v>
      </c>
      <c r="H305" s="8">
        <v>15</v>
      </c>
      <c r="I305" s="8">
        <v>9</v>
      </c>
      <c r="J305" s="8">
        <f>IF(AND(C305="orio",D305="sestao"),85,IF(AND(C305="sestao",D305="orio"),parametros!$C$2,parametros!$C$3))</f>
        <v>73</v>
      </c>
      <c r="K305" s="8">
        <f t="shared" si="20"/>
        <v>2.21</v>
      </c>
      <c r="L305" s="8">
        <f>IF(OR(C305="orio",D305="orio"),parametros!$C$6,parametros!$C$7)</f>
        <v>5.97</v>
      </c>
      <c r="M305" s="28">
        <f t="shared" si="21"/>
        <v>5.97</v>
      </c>
      <c r="N305" s="10">
        <f t="shared" si="22"/>
        <v>161</v>
      </c>
      <c r="O305" s="40">
        <f t="shared" si="23"/>
        <v>6.9999999999993179E-2</v>
      </c>
      <c r="P305" s="30">
        <f t="shared" si="24"/>
        <v>43723</v>
      </c>
    </row>
    <row r="306" spans="1:16">
      <c r="A306" s="4" t="s">
        <v>306</v>
      </c>
      <c r="B306" s="5" t="s">
        <v>605</v>
      </c>
      <c r="C306" s="5" t="s">
        <v>614</v>
      </c>
      <c r="D306" s="5" t="s">
        <v>613</v>
      </c>
      <c r="E306" s="5" t="s">
        <v>619</v>
      </c>
      <c r="F306" s="6">
        <v>26560</v>
      </c>
      <c r="G306" s="7">
        <v>158.56</v>
      </c>
      <c r="H306" s="8">
        <v>15</v>
      </c>
      <c r="I306" s="8">
        <v>9</v>
      </c>
      <c r="J306" s="8">
        <f>IF(AND(C306="orio",D306="sestao"),85,IF(AND(C306="sestao",D306="orio"),parametros!$C$2,parametros!$C$3))</f>
        <v>73</v>
      </c>
      <c r="K306" s="8">
        <f t="shared" si="20"/>
        <v>2.17</v>
      </c>
      <c r="L306" s="8">
        <f>IF(OR(C306="orio",D306="orio"),parametros!$C$6,parametros!$C$7)</f>
        <v>5.97</v>
      </c>
      <c r="M306" s="28">
        <f t="shared" si="21"/>
        <v>5.97</v>
      </c>
      <c r="N306" s="10">
        <f t="shared" si="22"/>
        <v>159</v>
      </c>
      <c r="O306" s="40">
        <f t="shared" si="23"/>
        <v>-0.43999999999999773</v>
      </c>
      <c r="P306" s="30">
        <f t="shared" si="24"/>
        <v>43723</v>
      </c>
    </row>
    <row r="307" spans="1:16">
      <c r="A307" s="4" t="s">
        <v>307</v>
      </c>
      <c r="B307" s="5" t="s">
        <v>602</v>
      </c>
      <c r="C307" s="5" t="s">
        <v>614</v>
      </c>
      <c r="D307" s="5" t="s">
        <v>613</v>
      </c>
      <c r="E307" s="5" t="s">
        <v>619</v>
      </c>
      <c r="F307" s="6">
        <v>26560</v>
      </c>
      <c r="G307" s="7">
        <v>158.56</v>
      </c>
      <c r="H307" s="8">
        <v>15</v>
      </c>
      <c r="I307" s="8">
        <v>9</v>
      </c>
      <c r="J307" s="8">
        <f>IF(AND(C307="orio",D307="sestao"),85,IF(AND(C307="sestao",D307="orio"),parametros!$C$2,parametros!$C$3))</f>
        <v>73</v>
      </c>
      <c r="K307" s="8">
        <f t="shared" si="20"/>
        <v>2.17</v>
      </c>
      <c r="L307" s="8">
        <f>IF(OR(C307="orio",D307="orio"),parametros!$C$6,parametros!$C$7)</f>
        <v>5.97</v>
      </c>
      <c r="M307" s="28">
        <f t="shared" si="21"/>
        <v>5.97</v>
      </c>
      <c r="N307" s="10">
        <f t="shared" si="22"/>
        <v>159</v>
      </c>
      <c r="O307" s="40">
        <f t="shared" si="23"/>
        <v>-0.43999999999999773</v>
      </c>
      <c r="P307" s="30">
        <f t="shared" si="24"/>
        <v>43723</v>
      </c>
    </row>
    <row r="308" spans="1:16">
      <c r="A308" s="4" t="s">
        <v>303</v>
      </c>
      <c r="B308" s="5" t="s">
        <v>602</v>
      </c>
      <c r="C308" s="5" t="s">
        <v>614</v>
      </c>
      <c r="D308" s="5" t="s">
        <v>613</v>
      </c>
      <c r="E308" s="5" t="s">
        <v>619</v>
      </c>
      <c r="F308" s="6">
        <v>26000</v>
      </c>
      <c r="G308" s="7">
        <v>155.22</v>
      </c>
      <c r="H308" s="8">
        <v>15</v>
      </c>
      <c r="I308" s="8">
        <v>9</v>
      </c>
      <c r="J308" s="8">
        <f>IF(AND(C308="orio",D308="sestao"),85,IF(AND(C308="sestao",D308="orio"),parametros!$C$2,parametros!$C$3))</f>
        <v>73</v>
      </c>
      <c r="K308" s="8">
        <f t="shared" si="20"/>
        <v>2.13</v>
      </c>
      <c r="L308" s="8">
        <f>IF(OR(C308="orio",D308="orio"),parametros!$C$6,parametros!$C$7)</f>
        <v>5.97</v>
      </c>
      <c r="M308" s="28">
        <f t="shared" si="21"/>
        <v>5.97</v>
      </c>
      <c r="N308" s="10">
        <f t="shared" si="22"/>
        <v>155</v>
      </c>
      <c r="O308" s="40">
        <f t="shared" si="23"/>
        <v>0.21999999999999886</v>
      </c>
      <c r="P308" s="30">
        <f t="shared" si="24"/>
        <v>43723</v>
      </c>
    </row>
    <row r="309" spans="1:16">
      <c r="A309" s="4" t="s">
        <v>311</v>
      </c>
      <c r="B309" s="5" t="s">
        <v>602</v>
      </c>
      <c r="C309" s="5" t="s">
        <v>614</v>
      </c>
      <c r="D309" s="5" t="s">
        <v>613</v>
      </c>
      <c r="E309" s="5" t="s">
        <v>619</v>
      </c>
      <c r="F309" s="6">
        <v>24620</v>
      </c>
      <c r="G309" s="7">
        <v>146.97999999999999</v>
      </c>
      <c r="H309" s="8">
        <v>15</v>
      </c>
      <c r="I309" s="8">
        <v>9</v>
      </c>
      <c r="J309" s="8">
        <f>IF(AND(C309="orio",D309="sestao"),85,IF(AND(C309="sestao",D309="orio"),parametros!$C$2,parametros!$C$3))</f>
        <v>73</v>
      </c>
      <c r="K309" s="8">
        <f t="shared" si="20"/>
        <v>2.0099999999999998</v>
      </c>
      <c r="L309" s="8">
        <f>IF(OR(C309="orio",D309="orio"),parametros!$C$6,parametros!$C$7)</f>
        <v>5.97</v>
      </c>
      <c r="M309" s="28">
        <f t="shared" si="21"/>
        <v>5.97</v>
      </c>
      <c r="N309" s="10">
        <f t="shared" si="22"/>
        <v>147</v>
      </c>
      <c r="O309" s="40">
        <f t="shared" si="23"/>
        <v>-2.0000000000010232E-2</v>
      </c>
      <c r="P309" s="30">
        <f t="shared" si="24"/>
        <v>43723</v>
      </c>
    </row>
    <row r="310" spans="1:16">
      <c r="A310" s="4" t="s">
        <v>305</v>
      </c>
      <c r="B310" s="5" t="s">
        <v>602</v>
      </c>
      <c r="C310" s="5" t="s">
        <v>614</v>
      </c>
      <c r="D310" s="5" t="s">
        <v>613</v>
      </c>
      <c r="E310" s="5" t="s">
        <v>619</v>
      </c>
      <c r="F310" s="6">
        <v>23600</v>
      </c>
      <c r="G310" s="7">
        <v>143.28</v>
      </c>
      <c r="H310" s="8">
        <v>15</v>
      </c>
      <c r="I310" s="8">
        <v>9</v>
      </c>
      <c r="J310" s="8">
        <f>IF(AND(C310="orio",D310="sestao"),85,IF(AND(C310="sestao",D310="orio"),parametros!$C$2,parametros!$C$3))</f>
        <v>73</v>
      </c>
      <c r="K310" s="8">
        <f t="shared" si="20"/>
        <v>1.96</v>
      </c>
      <c r="L310" s="8">
        <f>IF(OR(C310="orio",D310="orio"),parametros!$C$6,parametros!$C$7)</f>
        <v>5.97</v>
      </c>
      <c r="M310" s="28">
        <f t="shared" si="21"/>
        <v>6.07</v>
      </c>
      <c r="N310" s="10">
        <f t="shared" si="22"/>
        <v>141</v>
      </c>
      <c r="O310" s="40">
        <f t="shared" si="23"/>
        <v>2.2800000000000011</v>
      </c>
      <c r="P310" s="30">
        <f t="shared" si="24"/>
        <v>43723</v>
      </c>
    </row>
    <row r="311" spans="1:16">
      <c r="A311" s="4" t="s">
        <v>312</v>
      </c>
      <c r="B311" s="5" t="s">
        <v>602</v>
      </c>
      <c r="C311" s="5" t="s">
        <v>614</v>
      </c>
      <c r="D311" s="5" t="s">
        <v>613</v>
      </c>
      <c r="E311" s="5" t="s">
        <v>619</v>
      </c>
      <c r="F311" s="6">
        <v>14260</v>
      </c>
      <c r="G311" s="7">
        <v>143.28</v>
      </c>
      <c r="H311" s="8">
        <v>15</v>
      </c>
      <c r="I311" s="8">
        <v>9</v>
      </c>
      <c r="J311" s="8">
        <f>IF(AND(C311="orio",D311="sestao"),85,IF(AND(C311="sestao",D311="orio"),parametros!$C$2,parametros!$C$3))</f>
        <v>73</v>
      </c>
      <c r="K311" s="8">
        <f t="shared" si="20"/>
        <v>1.96</v>
      </c>
      <c r="L311" s="8">
        <f>IF(OR(C311="orio",D311="orio"),parametros!$C$6,parametros!$C$7)</f>
        <v>5.97</v>
      </c>
      <c r="M311" s="28">
        <f t="shared" si="21"/>
        <v>10.050000000000001</v>
      </c>
      <c r="N311" s="10">
        <f t="shared" si="22"/>
        <v>85</v>
      </c>
      <c r="O311" s="40">
        <f t="shared" si="23"/>
        <v>58.28</v>
      </c>
      <c r="P311" s="30">
        <f t="shared" si="24"/>
        <v>43723</v>
      </c>
    </row>
    <row r="312" spans="1:16">
      <c r="A312" s="4" t="s">
        <v>321</v>
      </c>
      <c r="B312" s="5" t="s">
        <v>597</v>
      </c>
      <c r="C312" s="5" t="s">
        <v>633</v>
      </c>
      <c r="D312" s="5" t="s">
        <v>613</v>
      </c>
      <c r="E312" s="5" t="s">
        <v>618</v>
      </c>
      <c r="F312" s="6">
        <v>27060</v>
      </c>
      <c r="G312" s="7">
        <v>236.78</v>
      </c>
      <c r="H312" s="8">
        <v>18</v>
      </c>
      <c r="I312" s="8">
        <v>9</v>
      </c>
      <c r="J312" s="8">
        <f>IF(AND(C312="orio",D312="sestao"),85,IF(AND(C312="sestao",D312="orio"),parametros!$C$2,parametros!$C$3))</f>
        <v>85</v>
      </c>
      <c r="K312" s="8">
        <f t="shared" si="20"/>
        <v>2.79</v>
      </c>
      <c r="L312" s="8">
        <f>IF(OR(C312="orio",D312="orio"),parametros!$C$6,parametros!$C$7)</f>
        <v>9.1</v>
      </c>
      <c r="M312" s="28">
        <f t="shared" si="21"/>
        <v>8.75</v>
      </c>
      <c r="N312" s="10">
        <f t="shared" si="22"/>
        <v>246</v>
      </c>
      <c r="O312" s="40">
        <f t="shared" si="23"/>
        <v>-9.2199999999999989</v>
      </c>
      <c r="P312" s="30">
        <f t="shared" si="24"/>
        <v>43726</v>
      </c>
    </row>
    <row r="313" spans="1:16">
      <c r="A313" s="4" t="s">
        <v>327</v>
      </c>
      <c r="B313" s="5" t="s">
        <v>598</v>
      </c>
      <c r="C313" s="5" t="s">
        <v>633</v>
      </c>
      <c r="D313" s="5" t="s">
        <v>613</v>
      </c>
      <c r="E313" s="5" t="s">
        <v>619</v>
      </c>
      <c r="F313" s="6">
        <v>24640</v>
      </c>
      <c r="G313" s="7">
        <v>224.22</v>
      </c>
      <c r="H313" s="8">
        <v>18</v>
      </c>
      <c r="I313" s="8">
        <v>9</v>
      </c>
      <c r="J313" s="8">
        <f>IF(AND(C313="orio",D313="sestao"),85,IF(AND(C313="sestao",D313="orio"),parametros!$C$2,parametros!$C$3))</f>
        <v>85</v>
      </c>
      <c r="K313" s="8">
        <f t="shared" si="20"/>
        <v>2.64</v>
      </c>
      <c r="L313" s="8">
        <f>IF(OR(C313="orio",D313="orio"),parametros!$C$6,parametros!$C$7)</f>
        <v>9.1</v>
      </c>
      <c r="M313" s="28">
        <f t="shared" si="21"/>
        <v>9.1</v>
      </c>
      <c r="N313" s="10">
        <f t="shared" si="22"/>
        <v>224</v>
      </c>
      <c r="O313" s="40">
        <f t="shared" si="23"/>
        <v>0.21999999999999886</v>
      </c>
      <c r="P313" s="30">
        <f t="shared" si="24"/>
        <v>43726</v>
      </c>
    </row>
    <row r="314" spans="1:16">
      <c r="A314" s="4" t="s">
        <v>315</v>
      </c>
      <c r="B314" s="5" t="s">
        <v>600</v>
      </c>
      <c r="C314" s="5" t="s">
        <v>633</v>
      </c>
      <c r="D314" s="5" t="s">
        <v>613</v>
      </c>
      <c r="E314" s="5" t="s">
        <v>618</v>
      </c>
      <c r="F314" s="6">
        <v>24460</v>
      </c>
      <c r="G314" s="7">
        <v>222.59</v>
      </c>
      <c r="H314" s="8">
        <v>18</v>
      </c>
      <c r="I314" s="8">
        <v>9</v>
      </c>
      <c r="J314" s="8">
        <f>IF(AND(C314="orio",D314="sestao"),85,IF(AND(C314="sestao",D314="orio"),parametros!$C$2,parametros!$C$3))</f>
        <v>85</v>
      </c>
      <c r="K314" s="8">
        <f t="shared" si="20"/>
        <v>2.62</v>
      </c>
      <c r="L314" s="8">
        <f>IF(OR(C314="orio",D314="orio"),parametros!$C$6,parametros!$C$7)</f>
        <v>9.1</v>
      </c>
      <c r="M314" s="28">
        <f t="shared" si="21"/>
        <v>9.1</v>
      </c>
      <c r="N314" s="10">
        <f t="shared" si="22"/>
        <v>223</v>
      </c>
      <c r="O314" s="40">
        <f t="shared" si="23"/>
        <v>-0.40999999999999659</v>
      </c>
      <c r="P314" s="30">
        <f t="shared" si="24"/>
        <v>43726</v>
      </c>
    </row>
    <row r="315" spans="1:16">
      <c r="A315" s="4" t="s">
        <v>331</v>
      </c>
      <c r="B315" s="5" t="s">
        <v>604</v>
      </c>
      <c r="C315" s="5" t="s">
        <v>633</v>
      </c>
      <c r="D315" s="5" t="s">
        <v>613</v>
      </c>
      <c r="E315" s="5" t="s">
        <v>618</v>
      </c>
      <c r="F315" s="6">
        <v>24300</v>
      </c>
      <c r="G315" s="7">
        <v>237.87</v>
      </c>
      <c r="H315" s="8">
        <v>18</v>
      </c>
      <c r="I315" s="8">
        <v>9</v>
      </c>
      <c r="J315" s="8">
        <f>IF(AND(C315="orio",D315="sestao"),85,IF(AND(C315="sestao",D315="orio"),parametros!$C$2,parametros!$C$3))</f>
        <v>85</v>
      </c>
      <c r="K315" s="8">
        <f t="shared" si="20"/>
        <v>2.8</v>
      </c>
      <c r="L315" s="8">
        <f>IF(OR(C315="orio",D315="orio"),parametros!$C$6,parametros!$C$7)</f>
        <v>9.1</v>
      </c>
      <c r="M315" s="28">
        <f t="shared" si="21"/>
        <v>9.7899999999999991</v>
      </c>
      <c r="N315" s="10">
        <f t="shared" si="22"/>
        <v>221</v>
      </c>
      <c r="O315" s="40">
        <f t="shared" si="23"/>
        <v>16.870000000000005</v>
      </c>
      <c r="P315" s="30">
        <f t="shared" si="24"/>
        <v>43726</v>
      </c>
    </row>
    <row r="316" spans="1:16">
      <c r="A316" s="4" t="s">
        <v>317</v>
      </c>
      <c r="B316" s="5" t="s">
        <v>599</v>
      </c>
      <c r="C316" s="5" t="s">
        <v>633</v>
      </c>
      <c r="D316" s="5" t="s">
        <v>613</v>
      </c>
      <c r="E316" s="5" t="s">
        <v>618</v>
      </c>
      <c r="F316" s="6">
        <v>23000</v>
      </c>
      <c r="G316" s="7">
        <v>218.4</v>
      </c>
      <c r="H316" s="8">
        <v>18</v>
      </c>
      <c r="I316" s="8">
        <v>9</v>
      </c>
      <c r="J316" s="8">
        <f>IF(AND(C316="orio",D316="sestao"),85,IF(AND(C316="sestao",D316="orio"),parametros!$C$2,parametros!$C$3))</f>
        <v>85</v>
      </c>
      <c r="K316" s="8">
        <f t="shared" si="20"/>
        <v>2.57</v>
      </c>
      <c r="L316" s="8">
        <f>IF(OR(C316="orio",D316="orio"),parametros!$C$6,parametros!$C$7)</f>
        <v>9.1</v>
      </c>
      <c r="M316" s="28">
        <f t="shared" si="21"/>
        <v>9.5</v>
      </c>
      <c r="N316" s="10">
        <f t="shared" si="22"/>
        <v>209</v>
      </c>
      <c r="O316" s="40">
        <f t="shared" si="23"/>
        <v>9.4000000000000057</v>
      </c>
      <c r="P316" s="30">
        <f t="shared" si="24"/>
        <v>43726</v>
      </c>
    </row>
    <row r="317" spans="1:16">
      <c r="A317" s="4" t="s">
        <v>325</v>
      </c>
      <c r="B317" s="5" t="s">
        <v>597</v>
      </c>
      <c r="C317" s="5" t="s">
        <v>633</v>
      </c>
      <c r="D317" s="5" t="s">
        <v>613</v>
      </c>
      <c r="E317" s="5" t="s">
        <v>618</v>
      </c>
      <c r="F317" s="6">
        <v>14143</v>
      </c>
      <c r="G317" s="7">
        <v>123.75</v>
      </c>
      <c r="H317" s="8">
        <v>18</v>
      </c>
      <c r="I317" s="8">
        <v>9</v>
      </c>
      <c r="J317" s="8">
        <f>IF(AND(C317="orio",D317="sestao"),85,IF(AND(C317="sestao",D317="orio"),parametros!$C$2,parametros!$C$3))</f>
        <v>85</v>
      </c>
      <c r="K317" s="8">
        <f t="shared" si="20"/>
        <v>1.46</v>
      </c>
      <c r="L317" s="8">
        <f>IF(OR(C317="orio",D317="orio"),parametros!$C$6,parametros!$C$7)</f>
        <v>9.1</v>
      </c>
      <c r="M317" s="28">
        <f t="shared" si="21"/>
        <v>8.75</v>
      </c>
      <c r="N317" s="10">
        <f t="shared" si="22"/>
        <v>129</v>
      </c>
      <c r="O317" s="40">
        <f t="shared" si="23"/>
        <v>-5.25</v>
      </c>
      <c r="P317" s="30">
        <f t="shared" si="24"/>
        <v>43726</v>
      </c>
    </row>
    <row r="318" spans="1:16">
      <c r="A318" s="4" t="s">
        <v>319</v>
      </c>
      <c r="B318" s="5" t="s">
        <v>597</v>
      </c>
      <c r="C318" s="5" t="s">
        <v>633</v>
      </c>
      <c r="D318" s="5" t="s">
        <v>613</v>
      </c>
      <c r="E318" s="5" t="s">
        <v>618</v>
      </c>
      <c r="F318" s="6">
        <v>12957</v>
      </c>
      <c r="G318" s="7">
        <v>113.37</v>
      </c>
      <c r="H318" s="8">
        <v>18</v>
      </c>
      <c r="I318" s="8">
        <v>9</v>
      </c>
      <c r="J318" s="8">
        <f>IF(AND(C318="orio",D318="sestao"),85,IF(AND(C318="sestao",D318="orio"),parametros!$C$2,parametros!$C$3))</f>
        <v>85</v>
      </c>
      <c r="K318" s="8">
        <f t="shared" si="20"/>
        <v>1.33</v>
      </c>
      <c r="L318" s="8">
        <f>IF(OR(C318="orio",D318="orio"),parametros!$C$6,parametros!$C$7)</f>
        <v>9.1</v>
      </c>
      <c r="M318" s="28">
        <f t="shared" si="21"/>
        <v>8.75</v>
      </c>
      <c r="N318" s="10">
        <f t="shared" si="22"/>
        <v>118</v>
      </c>
      <c r="O318" s="40">
        <f t="shared" si="23"/>
        <v>-4.6299999999999955</v>
      </c>
      <c r="P318" s="30">
        <f t="shared" si="24"/>
        <v>43726</v>
      </c>
    </row>
    <row r="319" spans="1:16">
      <c r="A319" s="4" t="s">
        <v>326</v>
      </c>
      <c r="B319" s="5" t="s">
        <v>597</v>
      </c>
      <c r="C319" s="5" t="s">
        <v>633</v>
      </c>
      <c r="D319" s="5" t="s">
        <v>613</v>
      </c>
      <c r="E319" s="5" t="s">
        <v>618</v>
      </c>
      <c r="F319" s="6">
        <v>10366</v>
      </c>
      <c r="G319" s="7">
        <v>90.7</v>
      </c>
      <c r="H319" s="8">
        <v>18</v>
      </c>
      <c r="I319" s="8">
        <v>9</v>
      </c>
      <c r="J319" s="8">
        <f>IF(AND(C319="orio",D319="sestao"),85,IF(AND(C319="sestao",D319="orio"),parametros!$C$2,parametros!$C$3))</f>
        <v>85</v>
      </c>
      <c r="K319" s="8">
        <f t="shared" si="20"/>
        <v>1.07</v>
      </c>
      <c r="L319" s="8">
        <f>IF(OR(C319="orio",D319="orio"),parametros!$C$6,parametros!$C$7)</f>
        <v>9.1</v>
      </c>
      <c r="M319" s="28">
        <f t="shared" si="21"/>
        <v>8.75</v>
      </c>
      <c r="N319" s="10">
        <f t="shared" si="22"/>
        <v>94</v>
      </c>
      <c r="O319" s="40">
        <f t="shared" si="23"/>
        <v>-3.2999999999999972</v>
      </c>
      <c r="P319" s="30">
        <f t="shared" si="24"/>
        <v>43726</v>
      </c>
    </row>
    <row r="320" spans="1:16">
      <c r="A320" s="4" t="s">
        <v>329</v>
      </c>
      <c r="B320" s="5" t="s">
        <v>598</v>
      </c>
      <c r="C320" s="5" t="s">
        <v>633</v>
      </c>
      <c r="D320" s="5" t="s">
        <v>613</v>
      </c>
      <c r="E320" s="5" t="s">
        <v>618</v>
      </c>
      <c r="F320" s="6">
        <v>2300</v>
      </c>
      <c r="G320" s="7">
        <v>22</v>
      </c>
      <c r="H320" s="8">
        <v>18</v>
      </c>
      <c r="I320" s="8">
        <v>9</v>
      </c>
      <c r="J320" s="8">
        <f>IF(AND(C320="orio",D320="sestao"),85,IF(AND(C320="sestao",D320="orio"),parametros!$C$2,parametros!$C$3))</f>
        <v>85</v>
      </c>
      <c r="K320" s="8">
        <f t="shared" si="20"/>
        <v>0.26</v>
      </c>
      <c r="L320" s="8">
        <f>IF(OR(C320="orio",D320="orio"),parametros!$C$6,parametros!$C$7)</f>
        <v>9.1</v>
      </c>
      <c r="M320" s="28">
        <f t="shared" si="21"/>
        <v>9.57</v>
      </c>
      <c r="N320" s="10">
        <f t="shared" si="22"/>
        <v>21</v>
      </c>
      <c r="O320" s="40">
        <f t="shared" si="23"/>
        <v>1</v>
      </c>
      <c r="P320" s="30">
        <f t="shared" si="24"/>
        <v>43726</v>
      </c>
    </row>
    <row r="321" spans="1:16">
      <c r="A321" s="4" t="s">
        <v>314</v>
      </c>
      <c r="B321" s="5" t="s">
        <v>597</v>
      </c>
      <c r="C321" s="5" t="s">
        <v>613</v>
      </c>
      <c r="D321" s="5" t="s">
        <v>633</v>
      </c>
      <c r="E321" s="5" t="s">
        <v>619</v>
      </c>
      <c r="F321" s="6">
        <v>26940</v>
      </c>
      <c r="G321" s="7">
        <v>134.69999999999999</v>
      </c>
      <c r="H321" s="8">
        <v>18</v>
      </c>
      <c r="I321" s="8">
        <v>9</v>
      </c>
      <c r="J321" s="8">
        <f>IF(AND(C321="orio",D321="sestao"),85,IF(AND(C321="sestao",D321="orio"),parametros!$C$2,parametros!$C$3))</f>
        <v>85</v>
      </c>
      <c r="K321" s="8">
        <f t="shared" si="20"/>
        <v>1.58</v>
      </c>
      <c r="L321" s="8">
        <f>IF(OR(C321="orio",D321="orio"),parametros!$C$6,parametros!$C$7)</f>
        <v>9.1</v>
      </c>
      <c r="M321" s="28">
        <f t="shared" si="21"/>
        <v>5</v>
      </c>
      <c r="N321" s="10">
        <f t="shared" si="22"/>
        <v>245</v>
      </c>
      <c r="O321" s="40">
        <f t="shared" si="23"/>
        <v>-110.30000000000001</v>
      </c>
      <c r="P321" s="30">
        <f t="shared" si="24"/>
        <v>43726</v>
      </c>
    </row>
    <row r="322" spans="1:16">
      <c r="A322" s="4" t="s">
        <v>313</v>
      </c>
      <c r="B322" s="5" t="s">
        <v>597</v>
      </c>
      <c r="C322" s="5" t="s">
        <v>613</v>
      </c>
      <c r="D322" s="5" t="s">
        <v>633</v>
      </c>
      <c r="E322" s="5" t="s">
        <v>619</v>
      </c>
      <c r="F322" s="6">
        <v>20340</v>
      </c>
      <c r="G322" s="7">
        <v>101.7</v>
      </c>
      <c r="H322" s="8">
        <v>18</v>
      </c>
      <c r="I322" s="8">
        <v>9</v>
      </c>
      <c r="J322" s="8">
        <f>IF(AND(C322="orio",D322="sestao"),85,IF(AND(C322="sestao",D322="orio"),parametros!$C$2,parametros!$C$3))</f>
        <v>85</v>
      </c>
      <c r="K322" s="8">
        <f t="shared" ref="K322:K385" si="25">ROUND(G322/J322,2)</f>
        <v>1.2</v>
      </c>
      <c r="L322" s="8">
        <f>IF(OR(C322="orio",D322="orio"),parametros!$C$6,parametros!$C$7)</f>
        <v>9.1</v>
      </c>
      <c r="M322" s="28">
        <f t="shared" ref="M322:M385" si="26">ROUND(G322/(F322/1000),2)</f>
        <v>5</v>
      </c>
      <c r="N322" s="10">
        <f t="shared" ref="N322:N385" si="27">ROUND((F322/1000)*L322,0)</f>
        <v>185</v>
      </c>
      <c r="O322" s="40">
        <f t="shared" ref="O322:O385" si="28">G322-N322</f>
        <v>-83.3</v>
      </c>
      <c r="P322" s="30">
        <f t="shared" ref="P322:P385" si="29">DATE(2019,I322,H322)</f>
        <v>43726</v>
      </c>
    </row>
    <row r="323" spans="1:16">
      <c r="A323" s="4" t="s">
        <v>316</v>
      </c>
      <c r="B323" s="5" t="s">
        <v>601</v>
      </c>
      <c r="C323" s="5" t="s">
        <v>613</v>
      </c>
      <c r="D323" s="5" t="s">
        <v>614</v>
      </c>
      <c r="E323" s="5" t="s">
        <v>619</v>
      </c>
      <c r="F323" s="6">
        <v>23979</v>
      </c>
      <c r="G323" s="7">
        <v>143.28</v>
      </c>
      <c r="H323" s="8">
        <v>18</v>
      </c>
      <c r="I323" s="8">
        <v>9</v>
      </c>
      <c r="J323" s="8">
        <f>IF(AND(C323="orio",D323="sestao"),85,IF(AND(C323="sestao",D323="orio"),parametros!$C$2,parametros!$C$3))</f>
        <v>73</v>
      </c>
      <c r="K323" s="8">
        <f t="shared" si="25"/>
        <v>1.96</v>
      </c>
      <c r="L323" s="8">
        <f>IF(OR(C323="orio",D323="orio"),parametros!$C$6,parametros!$C$7)</f>
        <v>5.97</v>
      </c>
      <c r="M323" s="28">
        <f t="shared" si="26"/>
        <v>5.98</v>
      </c>
      <c r="N323" s="10">
        <f t="shared" si="27"/>
        <v>143</v>
      </c>
      <c r="O323" s="40">
        <f t="shared" si="28"/>
        <v>0.28000000000000114</v>
      </c>
      <c r="P323" s="30">
        <f t="shared" si="29"/>
        <v>43726</v>
      </c>
    </row>
    <row r="324" spans="1:16">
      <c r="A324" s="4" t="s">
        <v>322</v>
      </c>
      <c r="B324" s="5" t="s">
        <v>606</v>
      </c>
      <c r="C324" s="5" t="s">
        <v>613</v>
      </c>
      <c r="D324" s="5" t="s">
        <v>614</v>
      </c>
      <c r="E324" s="5" t="s">
        <v>619</v>
      </c>
      <c r="F324" s="6">
        <v>23967</v>
      </c>
      <c r="G324" s="7">
        <v>143.28</v>
      </c>
      <c r="H324" s="8">
        <v>18</v>
      </c>
      <c r="I324" s="8">
        <v>9</v>
      </c>
      <c r="J324" s="8">
        <f>IF(AND(C324="orio",D324="sestao"),85,IF(AND(C324="sestao",D324="orio"),parametros!$C$2,parametros!$C$3))</f>
        <v>73</v>
      </c>
      <c r="K324" s="8">
        <f t="shared" si="25"/>
        <v>1.96</v>
      </c>
      <c r="L324" s="8">
        <f>IF(OR(C324="orio",D324="orio"),parametros!$C$6,parametros!$C$7)</f>
        <v>5.97</v>
      </c>
      <c r="M324" s="28">
        <f t="shared" si="26"/>
        <v>5.98</v>
      </c>
      <c r="N324" s="10">
        <f t="shared" si="27"/>
        <v>143</v>
      </c>
      <c r="O324" s="40">
        <f t="shared" si="28"/>
        <v>0.28000000000000114</v>
      </c>
      <c r="P324" s="30">
        <f t="shared" si="29"/>
        <v>43726</v>
      </c>
    </row>
    <row r="325" spans="1:16">
      <c r="A325" s="4" t="s">
        <v>318</v>
      </c>
      <c r="B325" s="5" t="s">
        <v>606</v>
      </c>
      <c r="C325" s="5" t="s">
        <v>613</v>
      </c>
      <c r="D325" s="5" t="s">
        <v>614</v>
      </c>
      <c r="E325" s="5" t="s">
        <v>619</v>
      </c>
      <c r="F325" s="6">
        <v>23011</v>
      </c>
      <c r="G325" s="7">
        <v>143.28</v>
      </c>
      <c r="H325" s="8">
        <v>18</v>
      </c>
      <c r="I325" s="8">
        <v>9</v>
      </c>
      <c r="J325" s="8">
        <f>IF(AND(C325="orio",D325="sestao"),85,IF(AND(C325="sestao",D325="orio"),parametros!$C$2,parametros!$C$3))</f>
        <v>73</v>
      </c>
      <c r="K325" s="8">
        <f t="shared" si="25"/>
        <v>1.96</v>
      </c>
      <c r="L325" s="8">
        <f>IF(OR(C325="orio",D325="orio"),parametros!$C$6,parametros!$C$7)</f>
        <v>5.97</v>
      </c>
      <c r="M325" s="28">
        <f t="shared" si="26"/>
        <v>6.23</v>
      </c>
      <c r="N325" s="10">
        <f t="shared" si="27"/>
        <v>137</v>
      </c>
      <c r="O325" s="40">
        <f t="shared" si="28"/>
        <v>6.2800000000000011</v>
      </c>
      <c r="P325" s="30">
        <f t="shared" si="29"/>
        <v>43726</v>
      </c>
    </row>
    <row r="326" spans="1:16">
      <c r="A326" s="4" t="s">
        <v>2</v>
      </c>
      <c r="B326" s="5" t="s">
        <v>597</v>
      </c>
      <c r="C326" s="5" t="s">
        <v>614</v>
      </c>
      <c r="D326" s="5" t="s">
        <v>613</v>
      </c>
      <c r="E326" s="5" t="s">
        <v>619</v>
      </c>
      <c r="F326" s="6">
        <v>27905</v>
      </c>
      <c r="G326" s="7">
        <v>166.59</v>
      </c>
      <c r="H326" s="8">
        <v>18</v>
      </c>
      <c r="I326" s="8">
        <v>9</v>
      </c>
      <c r="J326" s="8">
        <f>IF(AND(C326="orio",D326="sestao"),85,IF(AND(C326="sestao",D326="orio"),parametros!$C$2,parametros!$C$3))</f>
        <v>73</v>
      </c>
      <c r="K326" s="8">
        <f t="shared" si="25"/>
        <v>2.2799999999999998</v>
      </c>
      <c r="L326" s="8">
        <f>IF(OR(C326="orio",D326="orio"),parametros!$C$6,parametros!$C$7)</f>
        <v>5.97</v>
      </c>
      <c r="M326" s="28">
        <f t="shared" si="26"/>
        <v>5.97</v>
      </c>
      <c r="N326" s="10">
        <f t="shared" si="27"/>
        <v>167</v>
      </c>
      <c r="O326" s="40">
        <f t="shared" si="28"/>
        <v>-0.40999999999999659</v>
      </c>
      <c r="P326" s="30">
        <f t="shared" si="29"/>
        <v>43726</v>
      </c>
    </row>
    <row r="327" spans="1:16">
      <c r="A327" s="4" t="s">
        <v>330</v>
      </c>
      <c r="B327" s="5" t="s">
        <v>602</v>
      </c>
      <c r="C327" s="5" t="s">
        <v>614</v>
      </c>
      <c r="D327" s="5" t="s">
        <v>613</v>
      </c>
      <c r="E327" s="5" t="s">
        <v>619</v>
      </c>
      <c r="F327" s="6">
        <v>26840</v>
      </c>
      <c r="G327" s="7">
        <v>160.22999999999999</v>
      </c>
      <c r="H327" s="8">
        <v>18</v>
      </c>
      <c r="I327" s="8">
        <v>9</v>
      </c>
      <c r="J327" s="8">
        <f>IF(AND(C327="orio",D327="sestao"),85,IF(AND(C327="sestao",D327="orio"),parametros!$C$2,parametros!$C$3))</f>
        <v>73</v>
      </c>
      <c r="K327" s="8">
        <f t="shared" si="25"/>
        <v>2.19</v>
      </c>
      <c r="L327" s="8">
        <f>IF(OR(C327="orio",D327="orio"),parametros!$C$6,parametros!$C$7)</f>
        <v>5.97</v>
      </c>
      <c r="M327" s="28">
        <f t="shared" si="26"/>
        <v>5.97</v>
      </c>
      <c r="N327" s="10">
        <f t="shared" si="27"/>
        <v>160</v>
      </c>
      <c r="O327" s="40">
        <f t="shared" si="28"/>
        <v>0.22999999999998977</v>
      </c>
      <c r="P327" s="30">
        <f t="shared" si="29"/>
        <v>43726</v>
      </c>
    </row>
    <row r="328" spans="1:16">
      <c r="A328" s="4" t="s">
        <v>328</v>
      </c>
      <c r="B328" s="5" t="s">
        <v>602</v>
      </c>
      <c r="C328" s="5" t="s">
        <v>614</v>
      </c>
      <c r="D328" s="5" t="s">
        <v>613</v>
      </c>
      <c r="E328" s="5" t="s">
        <v>619</v>
      </c>
      <c r="F328" s="6">
        <v>25780</v>
      </c>
      <c r="G328" s="7">
        <v>153.91</v>
      </c>
      <c r="H328" s="8">
        <v>18</v>
      </c>
      <c r="I328" s="8">
        <v>9</v>
      </c>
      <c r="J328" s="8">
        <f>IF(AND(C328="orio",D328="sestao"),85,IF(AND(C328="sestao",D328="orio"),parametros!$C$2,parametros!$C$3))</f>
        <v>73</v>
      </c>
      <c r="K328" s="8">
        <f t="shared" si="25"/>
        <v>2.11</v>
      </c>
      <c r="L328" s="8">
        <f>IF(OR(C328="orio",D328="orio"),parametros!$C$6,parametros!$C$7)</f>
        <v>5.97</v>
      </c>
      <c r="M328" s="28">
        <f t="shared" si="26"/>
        <v>5.97</v>
      </c>
      <c r="N328" s="10">
        <f t="shared" si="27"/>
        <v>154</v>
      </c>
      <c r="O328" s="40">
        <f t="shared" si="28"/>
        <v>-9.0000000000003411E-2</v>
      </c>
      <c r="P328" s="30">
        <f t="shared" si="29"/>
        <v>43726</v>
      </c>
    </row>
    <row r="329" spans="1:16">
      <c r="A329" s="4" t="s">
        <v>324</v>
      </c>
      <c r="B329" s="5" t="s">
        <v>602</v>
      </c>
      <c r="C329" s="5" t="s">
        <v>614</v>
      </c>
      <c r="D329" s="5" t="s">
        <v>613</v>
      </c>
      <c r="E329" s="5" t="s">
        <v>619</v>
      </c>
      <c r="F329" s="6">
        <v>24640</v>
      </c>
      <c r="G329" s="7">
        <v>147.1</v>
      </c>
      <c r="H329" s="8">
        <v>18</v>
      </c>
      <c r="I329" s="8">
        <v>9</v>
      </c>
      <c r="J329" s="8">
        <f>IF(AND(C329="orio",D329="sestao"),85,IF(AND(C329="sestao",D329="orio"),parametros!$C$2,parametros!$C$3))</f>
        <v>73</v>
      </c>
      <c r="K329" s="8">
        <f t="shared" si="25"/>
        <v>2.02</v>
      </c>
      <c r="L329" s="8">
        <f>IF(OR(C329="orio",D329="orio"),parametros!$C$6,parametros!$C$7)</f>
        <v>5.97</v>
      </c>
      <c r="M329" s="28">
        <f t="shared" si="26"/>
        <v>5.97</v>
      </c>
      <c r="N329" s="10">
        <f t="shared" si="27"/>
        <v>147</v>
      </c>
      <c r="O329" s="40">
        <f t="shared" si="28"/>
        <v>9.9999999999994316E-2</v>
      </c>
      <c r="P329" s="30">
        <f t="shared" si="29"/>
        <v>43726</v>
      </c>
    </row>
    <row r="330" spans="1:16">
      <c r="A330" s="4" t="s">
        <v>323</v>
      </c>
      <c r="B330" s="5" t="s">
        <v>602</v>
      </c>
      <c r="C330" s="5" t="s">
        <v>614</v>
      </c>
      <c r="D330" s="5" t="s">
        <v>613</v>
      </c>
      <c r="E330" s="5" t="s">
        <v>619</v>
      </c>
      <c r="F330" s="6">
        <v>23020</v>
      </c>
      <c r="G330" s="7">
        <v>143.28</v>
      </c>
      <c r="H330" s="8">
        <v>18</v>
      </c>
      <c r="I330" s="8">
        <v>9</v>
      </c>
      <c r="J330" s="8">
        <f>IF(AND(C330="orio",D330="sestao"),85,IF(AND(C330="sestao",D330="orio"),parametros!$C$2,parametros!$C$3))</f>
        <v>73</v>
      </c>
      <c r="K330" s="8">
        <f t="shared" si="25"/>
        <v>1.96</v>
      </c>
      <c r="L330" s="8">
        <f>IF(OR(C330="orio",D330="orio"),parametros!$C$6,parametros!$C$7)</f>
        <v>5.97</v>
      </c>
      <c r="M330" s="28">
        <f t="shared" si="26"/>
        <v>6.22</v>
      </c>
      <c r="N330" s="10">
        <f t="shared" si="27"/>
        <v>137</v>
      </c>
      <c r="O330" s="40">
        <f t="shared" si="28"/>
        <v>6.2800000000000011</v>
      </c>
      <c r="P330" s="30">
        <f t="shared" si="29"/>
        <v>43726</v>
      </c>
    </row>
    <row r="331" spans="1:16">
      <c r="A331" s="4" t="s">
        <v>320</v>
      </c>
      <c r="B331" s="5" t="s">
        <v>602</v>
      </c>
      <c r="C331" s="5" t="s">
        <v>614</v>
      </c>
      <c r="D331" s="5" t="s">
        <v>613</v>
      </c>
      <c r="E331" s="5" t="s">
        <v>619</v>
      </c>
      <c r="F331" s="6">
        <v>22160</v>
      </c>
      <c r="G331" s="7">
        <v>143.28</v>
      </c>
      <c r="H331" s="8">
        <v>18</v>
      </c>
      <c r="I331" s="8">
        <v>9</v>
      </c>
      <c r="J331" s="8">
        <f>IF(AND(C331="orio",D331="sestao"),85,IF(AND(C331="sestao",D331="orio"),parametros!$C$2,parametros!$C$3))</f>
        <v>73</v>
      </c>
      <c r="K331" s="8">
        <f t="shared" si="25"/>
        <v>1.96</v>
      </c>
      <c r="L331" s="8">
        <f>IF(OR(C331="orio",D331="orio"),parametros!$C$6,parametros!$C$7)</f>
        <v>5.97</v>
      </c>
      <c r="M331" s="28">
        <f t="shared" si="26"/>
        <v>6.47</v>
      </c>
      <c r="N331" s="10">
        <f t="shared" si="27"/>
        <v>132</v>
      </c>
      <c r="O331" s="40">
        <f t="shared" si="28"/>
        <v>11.280000000000001</v>
      </c>
      <c r="P331" s="30">
        <f t="shared" si="29"/>
        <v>43726</v>
      </c>
    </row>
    <row r="332" spans="1:16">
      <c r="A332" s="4" t="s">
        <v>334</v>
      </c>
      <c r="B332" s="5" t="s">
        <v>597</v>
      </c>
      <c r="C332" s="5" t="s">
        <v>633</v>
      </c>
      <c r="D332" s="5" t="s">
        <v>613</v>
      </c>
      <c r="E332" s="5" t="s">
        <v>618</v>
      </c>
      <c r="F332" s="6">
        <v>28600</v>
      </c>
      <c r="G332" s="7">
        <v>250.25</v>
      </c>
      <c r="H332" s="8">
        <v>19</v>
      </c>
      <c r="I332" s="8">
        <v>9</v>
      </c>
      <c r="J332" s="8">
        <f>IF(AND(C332="orio",D332="sestao"),85,IF(AND(C332="sestao",D332="orio"),parametros!$C$2,parametros!$C$3))</f>
        <v>85</v>
      </c>
      <c r="K332" s="8">
        <f t="shared" si="25"/>
        <v>2.94</v>
      </c>
      <c r="L332" s="8">
        <f>IF(OR(C332="orio",D332="orio"),parametros!$C$6,parametros!$C$7)</f>
        <v>9.1</v>
      </c>
      <c r="M332" s="28">
        <f t="shared" si="26"/>
        <v>8.75</v>
      </c>
      <c r="N332" s="10">
        <f t="shared" si="27"/>
        <v>260</v>
      </c>
      <c r="O332" s="40">
        <f t="shared" si="28"/>
        <v>-9.75</v>
      </c>
      <c r="P332" s="30">
        <f t="shared" si="29"/>
        <v>43727</v>
      </c>
    </row>
    <row r="333" spans="1:16">
      <c r="A333" s="4" t="s">
        <v>335</v>
      </c>
      <c r="B333" s="5" t="s">
        <v>597</v>
      </c>
      <c r="C333" s="5" t="s">
        <v>633</v>
      </c>
      <c r="D333" s="5" t="s">
        <v>613</v>
      </c>
      <c r="E333" s="5" t="s">
        <v>618</v>
      </c>
      <c r="F333" s="6">
        <v>26540</v>
      </c>
      <c r="G333" s="7">
        <v>232.23</v>
      </c>
      <c r="H333" s="8">
        <v>19</v>
      </c>
      <c r="I333" s="8">
        <v>9</v>
      </c>
      <c r="J333" s="8">
        <f>IF(AND(C333="orio",D333="sestao"),85,IF(AND(C333="sestao",D333="orio"),parametros!$C$2,parametros!$C$3))</f>
        <v>85</v>
      </c>
      <c r="K333" s="8">
        <f t="shared" si="25"/>
        <v>2.73</v>
      </c>
      <c r="L333" s="8">
        <f>IF(OR(C333="orio",D333="orio"),parametros!$C$6,parametros!$C$7)</f>
        <v>9.1</v>
      </c>
      <c r="M333" s="28">
        <f t="shared" si="26"/>
        <v>8.75</v>
      </c>
      <c r="N333" s="10">
        <f t="shared" si="27"/>
        <v>242</v>
      </c>
      <c r="O333" s="40">
        <f t="shared" si="28"/>
        <v>-9.7700000000000102</v>
      </c>
      <c r="P333" s="30">
        <f t="shared" si="29"/>
        <v>43727</v>
      </c>
    </row>
    <row r="334" spans="1:16">
      <c r="A334" s="4" t="s">
        <v>339</v>
      </c>
      <c r="B334" s="5" t="s">
        <v>598</v>
      </c>
      <c r="C334" s="5" t="s">
        <v>633</v>
      </c>
      <c r="D334" s="5" t="s">
        <v>613</v>
      </c>
      <c r="E334" s="5" t="s">
        <v>618</v>
      </c>
      <c r="F334" s="6">
        <v>24320</v>
      </c>
      <c r="G334" s="7">
        <v>221.31</v>
      </c>
      <c r="H334" s="8">
        <v>19</v>
      </c>
      <c r="I334" s="8">
        <v>9</v>
      </c>
      <c r="J334" s="8">
        <f>IF(AND(C334="orio",D334="sestao"),85,IF(AND(C334="sestao",D334="orio"),parametros!$C$2,parametros!$C$3))</f>
        <v>85</v>
      </c>
      <c r="K334" s="8">
        <f t="shared" si="25"/>
        <v>2.6</v>
      </c>
      <c r="L334" s="8">
        <f>IF(OR(C334="orio",D334="orio"),parametros!$C$6,parametros!$C$7)</f>
        <v>9.1</v>
      </c>
      <c r="M334" s="28">
        <f t="shared" si="26"/>
        <v>9.1</v>
      </c>
      <c r="N334" s="10">
        <f t="shared" si="27"/>
        <v>221</v>
      </c>
      <c r="O334" s="40">
        <f t="shared" si="28"/>
        <v>0.31000000000000227</v>
      </c>
      <c r="P334" s="30">
        <f t="shared" si="29"/>
        <v>43727</v>
      </c>
    </row>
    <row r="335" spans="1:16">
      <c r="A335" s="4" t="s">
        <v>333</v>
      </c>
      <c r="B335" s="5" t="s">
        <v>598</v>
      </c>
      <c r="C335" s="5" t="s">
        <v>633</v>
      </c>
      <c r="D335" s="5" t="s">
        <v>613</v>
      </c>
      <c r="E335" s="5" t="s">
        <v>618</v>
      </c>
      <c r="F335" s="6">
        <v>24260</v>
      </c>
      <c r="G335" s="7">
        <v>220.77</v>
      </c>
      <c r="H335" s="8">
        <v>19</v>
      </c>
      <c r="I335" s="8">
        <v>9</v>
      </c>
      <c r="J335" s="8">
        <f>IF(AND(C335="orio",D335="sestao"),85,IF(AND(C335="sestao",D335="orio"),parametros!$C$2,parametros!$C$3))</f>
        <v>85</v>
      </c>
      <c r="K335" s="8">
        <f t="shared" si="25"/>
        <v>2.6</v>
      </c>
      <c r="L335" s="8">
        <f>IF(OR(C335="orio",D335="orio"),parametros!$C$6,parametros!$C$7)</f>
        <v>9.1</v>
      </c>
      <c r="M335" s="28">
        <f t="shared" si="26"/>
        <v>9.1</v>
      </c>
      <c r="N335" s="10">
        <f t="shared" si="27"/>
        <v>221</v>
      </c>
      <c r="O335" s="40">
        <f t="shared" si="28"/>
        <v>-0.22999999999998977</v>
      </c>
      <c r="P335" s="30">
        <f t="shared" si="29"/>
        <v>43727</v>
      </c>
    </row>
    <row r="336" spans="1:16">
      <c r="A336" s="4" t="s">
        <v>340</v>
      </c>
      <c r="B336" s="5" t="s">
        <v>600</v>
      </c>
      <c r="C336" s="5" t="s">
        <v>633</v>
      </c>
      <c r="D336" s="5" t="s">
        <v>613</v>
      </c>
      <c r="E336" s="5" t="s">
        <v>618</v>
      </c>
      <c r="F336" s="6">
        <v>24260</v>
      </c>
      <c r="G336" s="7">
        <v>220.77</v>
      </c>
      <c r="H336" s="8">
        <v>19</v>
      </c>
      <c r="I336" s="8">
        <v>9</v>
      </c>
      <c r="J336" s="8">
        <f>IF(AND(C336="orio",D336="sestao"),85,IF(AND(C336="sestao",D336="orio"),parametros!$C$2,parametros!$C$3))</f>
        <v>85</v>
      </c>
      <c r="K336" s="8">
        <f t="shared" si="25"/>
        <v>2.6</v>
      </c>
      <c r="L336" s="8">
        <f>IF(OR(C336="orio",D336="orio"),parametros!$C$6,parametros!$C$7)</f>
        <v>9.1</v>
      </c>
      <c r="M336" s="28">
        <f t="shared" si="26"/>
        <v>9.1</v>
      </c>
      <c r="N336" s="10">
        <f t="shared" si="27"/>
        <v>221</v>
      </c>
      <c r="O336" s="40">
        <f t="shared" si="28"/>
        <v>-0.22999999999998977</v>
      </c>
      <c r="P336" s="30">
        <f t="shared" si="29"/>
        <v>43727</v>
      </c>
    </row>
    <row r="337" spans="1:16">
      <c r="A337" s="4" t="s">
        <v>341</v>
      </c>
      <c r="B337" s="5" t="s">
        <v>598</v>
      </c>
      <c r="C337" s="5" t="s">
        <v>633</v>
      </c>
      <c r="D337" s="5" t="s">
        <v>613</v>
      </c>
      <c r="E337" s="5" t="s">
        <v>618</v>
      </c>
      <c r="F337" s="6">
        <v>23905</v>
      </c>
      <c r="G337" s="7">
        <v>218.4</v>
      </c>
      <c r="H337" s="8">
        <v>19</v>
      </c>
      <c r="I337" s="8">
        <v>9</v>
      </c>
      <c r="J337" s="8">
        <f>IF(AND(C337="orio",D337="sestao"),85,IF(AND(C337="sestao",D337="orio"),parametros!$C$2,parametros!$C$3))</f>
        <v>85</v>
      </c>
      <c r="K337" s="8">
        <f t="shared" si="25"/>
        <v>2.57</v>
      </c>
      <c r="L337" s="8">
        <f>IF(OR(C337="orio",D337="orio"),parametros!$C$6,parametros!$C$7)</f>
        <v>9.1</v>
      </c>
      <c r="M337" s="28">
        <f t="shared" si="26"/>
        <v>9.14</v>
      </c>
      <c r="N337" s="10">
        <f t="shared" si="27"/>
        <v>218</v>
      </c>
      <c r="O337" s="40">
        <f t="shared" si="28"/>
        <v>0.40000000000000568</v>
      </c>
      <c r="P337" s="30">
        <f t="shared" si="29"/>
        <v>43727</v>
      </c>
    </row>
    <row r="338" spans="1:16">
      <c r="A338" s="4" t="s">
        <v>336</v>
      </c>
      <c r="B338" s="5" t="s">
        <v>604</v>
      </c>
      <c r="C338" s="5" t="s">
        <v>633</v>
      </c>
      <c r="D338" s="5" t="s">
        <v>613</v>
      </c>
      <c r="E338" s="5" t="s">
        <v>618</v>
      </c>
      <c r="F338" s="6">
        <v>22955</v>
      </c>
      <c r="G338" s="7">
        <v>238.24</v>
      </c>
      <c r="H338" s="8">
        <v>19</v>
      </c>
      <c r="I338" s="8">
        <v>9</v>
      </c>
      <c r="J338" s="8">
        <f>IF(AND(C338="orio",D338="sestao"),85,IF(AND(C338="sestao",D338="orio"),parametros!$C$2,parametros!$C$3))</f>
        <v>85</v>
      </c>
      <c r="K338" s="8">
        <f t="shared" si="25"/>
        <v>2.8</v>
      </c>
      <c r="L338" s="8">
        <f>IF(OR(C338="orio",D338="orio"),parametros!$C$6,parametros!$C$7)</f>
        <v>9.1</v>
      </c>
      <c r="M338" s="28">
        <f t="shared" si="26"/>
        <v>10.38</v>
      </c>
      <c r="N338" s="10">
        <f t="shared" si="27"/>
        <v>209</v>
      </c>
      <c r="O338" s="40">
        <f t="shared" si="28"/>
        <v>29.240000000000009</v>
      </c>
      <c r="P338" s="30">
        <f t="shared" si="29"/>
        <v>43727</v>
      </c>
    </row>
    <row r="339" spans="1:16">
      <c r="A339" s="4" t="s">
        <v>332</v>
      </c>
      <c r="B339" s="5" t="s">
        <v>597</v>
      </c>
      <c r="C339" s="5" t="s">
        <v>613</v>
      </c>
      <c r="D339" s="5" t="s">
        <v>633</v>
      </c>
      <c r="E339" s="5" t="s">
        <v>619</v>
      </c>
      <c r="F339" s="6">
        <v>24560</v>
      </c>
      <c r="G339" s="7">
        <v>122.8</v>
      </c>
      <c r="H339" s="8">
        <v>19</v>
      </c>
      <c r="I339" s="8">
        <v>9</v>
      </c>
      <c r="J339" s="8">
        <f>IF(AND(C339="orio",D339="sestao"),85,IF(AND(C339="sestao",D339="orio"),parametros!$C$2,parametros!$C$3))</f>
        <v>85</v>
      </c>
      <c r="K339" s="8">
        <f t="shared" si="25"/>
        <v>1.44</v>
      </c>
      <c r="L339" s="8">
        <f>IF(OR(C339="orio",D339="orio"),parametros!$C$6,parametros!$C$7)</f>
        <v>9.1</v>
      </c>
      <c r="M339" s="28">
        <f t="shared" si="26"/>
        <v>5</v>
      </c>
      <c r="N339" s="10">
        <f t="shared" si="27"/>
        <v>223</v>
      </c>
      <c r="O339" s="40">
        <f t="shared" si="28"/>
        <v>-100.2</v>
      </c>
      <c r="P339" s="30">
        <f t="shared" si="29"/>
        <v>43727</v>
      </c>
    </row>
    <row r="340" spans="1:16">
      <c r="A340" s="4" t="s">
        <v>337</v>
      </c>
      <c r="B340" s="5" t="s">
        <v>602</v>
      </c>
      <c r="C340" s="5" t="s">
        <v>614</v>
      </c>
      <c r="D340" s="5" t="s">
        <v>613</v>
      </c>
      <c r="E340" s="5" t="s">
        <v>619</v>
      </c>
      <c r="F340" s="6">
        <v>26140</v>
      </c>
      <c r="G340" s="7">
        <v>156.06</v>
      </c>
      <c r="H340" s="8">
        <v>19</v>
      </c>
      <c r="I340" s="8">
        <v>9</v>
      </c>
      <c r="J340" s="8">
        <f>IF(AND(C340="orio",D340="sestao"),85,IF(AND(C340="sestao",D340="orio"),parametros!$C$2,parametros!$C$3))</f>
        <v>73</v>
      </c>
      <c r="K340" s="8">
        <f t="shared" si="25"/>
        <v>2.14</v>
      </c>
      <c r="L340" s="8">
        <f>IF(OR(C340="orio",D340="orio"),parametros!$C$6,parametros!$C$7)</f>
        <v>5.97</v>
      </c>
      <c r="M340" s="28">
        <f t="shared" si="26"/>
        <v>5.97</v>
      </c>
      <c r="N340" s="10">
        <f t="shared" si="27"/>
        <v>156</v>
      </c>
      <c r="O340" s="40">
        <f t="shared" si="28"/>
        <v>6.0000000000002274E-2</v>
      </c>
      <c r="P340" s="30">
        <f t="shared" si="29"/>
        <v>43727</v>
      </c>
    </row>
    <row r="341" spans="1:16">
      <c r="A341" s="4" t="s">
        <v>338</v>
      </c>
      <c r="B341" s="5" t="s">
        <v>602</v>
      </c>
      <c r="C341" s="5" t="s">
        <v>614</v>
      </c>
      <c r="D341" s="5" t="s">
        <v>613</v>
      </c>
      <c r="E341" s="5" t="s">
        <v>619</v>
      </c>
      <c r="F341" s="6">
        <v>25660</v>
      </c>
      <c r="G341" s="7">
        <v>153.19</v>
      </c>
      <c r="H341" s="8">
        <v>19</v>
      </c>
      <c r="I341" s="8">
        <v>9</v>
      </c>
      <c r="J341" s="8">
        <f>IF(AND(C341="orio",D341="sestao"),85,IF(AND(C341="sestao",D341="orio"),parametros!$C$2,parametros!$C$3))</f>
        <v>73</v>
      </c>
      <c r="K341" s="8">
        <f t="shared" si="25"/>
        <v>2.1</v>
      </c>
      <c r="L341" s="8">
        <f>IF(OR(C341="orio",D341="orio"),parametros!$C$6,parametros!$C$7)</f>
        <v>5.97</v>
      </c>
      <c r="M341" s="28">
        <f t="shared" si="26"/>
        <v>5.97</v>
      </c>
      <c r="N341" s="10">
        <f t="shared" si="27"/>
        <v>153</v>
      </c>
      <c r="O341" s="40">
        <f t="shared" si="28"/>
        <v>0.18999999999999773</v>
      </c>
      <c r="P341" s="30">
        <f t="shared" si="29"/>
        <v>43727</v>
      </c>
    </row>
    <row r="342" spans="1:16">
      <c r="A342" s="4" t="s">
        <v>342</v>
      </c>
      <c r="B342" s="5" t="s">
        <v>602</v>
      </c>
      <c r="C342" s="5" t="s">
        <v>614</v>
      </c>
      <c r="D342" s="5" t="s">
        <v>613</v>
      </c>
      <c r="E342" s="5" t="s">
        <v>619</v>
      </c>
      <c r="F342" s="6">
        <v>26760</v>
      </c>
      <c r="G342" s="7">
        <v>159.76</v>
      </c>
      <c r="H342" s="8">
        <v>20</v>
      </c>
      <c r="I342" s="8">
        <v>9</v>
      </c>
      <c r="J342" s="8">
        <f>IF(AND(C342="orio",D342="sestao"),85,IF(AND(C342="sestao",D342="orio"),parametros!$C$2,parametros!$C$3))</f>
        <v>73</v>
      </c>
      <c r="K342" s="8">
        <f t="shared" si="25"/>
        <v>2.19</v>
      </c>
      <c r="L342" s="8">
        <f>IF(OR(C342="orio",D342="orio"),parametros!$C$6,parametros!$C$7)</f>
        <v>5.97</v>
      </c>
      <c r="M342" s="28">
        <f t="shared" si="26"/>
        <v>5.97</v>
      </c>
      <c r="N342" s="10">
        <f t="shared" si="27"/>
        <v>160</v>
      </c>
      <c r="O342" s="40">
        <f t="shared" si="28"/>
        <v>-0.24000000000000909</v>
      </c>
      <c r="P342" s="30">
        <f t="shared" si="29"/>
        <v>43728</v>
      </c>
    </row>
    <row r="343" spans="1:16">
      <c r="A343" s="4" t="s">
        <v>344</v>
      </c>
      <c r="B343" s="5" t="s">
        <v>605</v>
      </c>
      <c r="C343" s="5" t="s">
        <v>614</v>
      </c>
      <c r="D343" s="5" t="s">
        <v>613</v>
      </c>
      <c r="E343" s="5" t="s">
        <v>619</v>
      </c>
      <c r="F343" s="6">
        <v>24460</v>
      </c>
      <c r="G343" s="7">
        <v>146.03</v>
      </c>
      <c r="H343" s="8">
        <v>20</v>
      </c>
      <c r="I343" s="8">
        <v>9</v>
      </c>
      <c r="J343" s="8">
        <f>IF(AND(C343="orio",D343="sestao"),85,IF(AND(C343="sestao",D343="orio"),parametros!$C$2,parametros!$C$3))</f>
        <v>73</v>
      </c>
      <c r="K343" s="8">
        <f t="shared" si="25"/>
        <v>2</v>
      </c>
      <c r="L343" s="8">
        <f>IF(OR(C343="orio",D343="orio"),parametros!$C$6,parametros!$C$7)</f>
        <v>5.97</v>
      </c>
      <c r="M343" s="28">
        <f t="shared" si="26"/>
        <v>5.97</v>
      </c>
      <c r="N343" s="10">
        <f t="shared" si="27"/>
        <v>146</v>
      </c>
      <c r="O343" s="40">
        <f t="shared" si="28"/>
        <v>3.0000000000001137E-2</v>
      </c>
      <c r="P343" s="30">
        <f t="shared" si="29"/>
        <v>43728</v>
      </c>
    </row>
    <row r="344" spans="1:16">
      <c r="A344" s="4" t="s">
        <v>343</v>
      </c>
      <c r="B344" s="5" t="s">
        <v>602</v>
      </c>
      <c r="C344" s="5" t="s">
        <v>614</v>
      </c>
      <c r="D344" s="5" t="s">
        <v>613</v>
      </c>
      <c r="E344" s="5" t="s">
        <v>619</v>
      </c>
      <c r="F344" s="6">
        <v>22180</v>
      </c>
      <c r="G344" s="7">
        <v>143.28</v>
      </c>
      <c r="H344" s="8">
        <v>20</v>
      </c>
      <c r="I344" s="8">
        <v>9</v>
      </c>
      <c r="J344" s="8">
        <f>IF(AND(C344="orio",D344="sestao"),85,IF(AND(C344="sestao",D344="orio"),parametros!$C$2,parametros!$C$3))</f>
        <v>73</v>
      </c>
      <c r="K344" s="8">
        <f t="shared" si="25"/>
        <v>1.96</v>
      </c>
      <c r="L344" s="8">
        <f>IF(OR(C344="orio",D344="orio"),parametros!$C$6,parametros!$C$7)</f>
        <v>5.97</v>
      </c>
      <c r="M344" s="28">
        <f t="shared" si="26"/>
        <v>6.46</v>
      </c>
      <c r="N344" s="10">
        <f t="shared" si="27"/>
        <v>132</v>
      </c>
      <c r="O344" s="40">
        <f t="shared" si="28"/>
        <v>11.280000000000001</v>
      </c>
      <c r="P344" s="30">
        <f t="shared" si="29"/>
        <v>43728</v>
      </c>
    </row>
    <row r="345" spans="1:16">
      <c r="A345" s="4" t="s">
        <v>345</v>
      </c>
      <c r="B345" s="5" t="s">
        <v>601</v>
      </c>
      <c r="C345" s="5" t="s">
        <v>613</v>
      </c>
      <c r="D345" s="5" t="s">
        <v>614</v>
      </c>
      <c r="E345" s="5" t="s">
        <v>619</v>
      </c>
      <c r="F345" s="6">
        <v>24540</v>
      </c>
      <c r="G345" s="7">
        <v>146.5</v>
      </c>
      <c r="H345" s="8">
        <v>21</v>
      </c>
      <c r="I345" s="8">
        <v>9</v>
      </c>
      <c r="J345" s="8">
        <f>IF(AND(C345="orio",D345="sestao"),85,IF(AND(C345="sestao",D345="orio"),parametros!$C$2,parametros!$C$3))</f>
        <v>73</v>
      </c>
      <c r="K345" s="8">
        <f t="shared" si="25"/>
        <v>2.0099999999999998</v>
      </c>
      <c r="L345" s="8">
        <f>IF(OR(C345="orio",D345="orio"),parametros!$C$6,parametros!$C$7)</f>
        <v>5.97</v>
      </c>
      <c r="M345" s="28">
        <f t="shared" si="26"/>
        <v>5.97</v>
      </c>
      <c r="N345" s="10">
        <f t="shared" si="27"/>
        <v>147</v>
      </c>
      <c r="O345" s="40">
        <f t="shared" si="28"/>
        <v>-0.5</v>
      </c>
      <c r="P345" s="30">
        <f t="shared" si="29"/>
        <v>43729</v>
      </c>
    </row>
    <row r="346" spans="1:16">
      <c r="A346" s="4" t="s">
        <v>347</v>
      </c>
      <c r="B346" s="5" t="s">
        <v>602</v>
      </c>
      <c r="C346" s="5" t="s">
        <v>614</v>
      </c>
      <c r="D346" s="5" t="s">
        <v>613</v>
      </c>
      <c r="E346" s="5" t="s">
        <v>619</v>
      </c>
      <c r="F346" s="6">
        <v>26120</v>
      </c>
      <c r="G346" s="7">
        <v>155.94</v>
      </c>
      <c r="H346" s="8">
        <v>21</v>
      </c>
      <c r="I346" s="8">
        <v>9</v>
      </c>
      <c r="J346" s="8">
        <f>IF(AND(C346="orio",D346="sestao"),85,IF(AND(C346="sestao",D346="orio"),parametros!$C$2,parametros!$C$3))</f>
        <v>73</v>
      </c>
      <c r="K346" s="8">
        <f t="shared" si="25"/>
        <v>2.14</v>
      </c>
      <c r="L346" s="8">
        <f>IF(OR(C346="orio",D346="orio"),parametros!$C$6,parametros!$C$7)</f>
        <v>5.97</v>
      </c>
      <c r="M346" s="28">
        <f t="shared" si="26"/>
        <v>5.97</v>
      </c>
      <c r="N346" s="10">
        <f t="shared" si="27"/>
        <v>156</v>
      </c>
      <c r="O346" s="40">
        <f t="shared" si="28"/>
        <v>-6.0000000000002274E-2</v>
      </c>
      <c r="P346" s="30">
        <f t="shared" si="29"/>
        <v>43729</v>
      </c>
    </row>
    <row r="347" spans="1:16">
      <c r="A347" s="4" t="s">
        <v>348</v>
      </c>
      <c r="B347" s="5" t="s">
        <v>602</v>
      </c>
      <c r="C347" s="5" t="s">
        <v>614</v>
      </c>
      <c r="D347" s="5" t="s">
        <v>613</v>
      </c>
      <c r="E347" s="5" t="s">
        <v>619</v>
      </c>
      <c r="F347" s="6">
        <v>25500</v>
      </c>
      <c r="G347" s="7">
        <v>152.24</v>
      </c>
      <c r="H347" s="8">
        <v>21</v>
      </c>
      <c r="I347" s="8">
        <v>9</v>
      </c>
      <c r="J347" s="8">
        <f>IF(AND(C347="orio",D347="sestao"),85,IF(AND(C347="sestao",D347="orio"),parametros!$C$2,parametros!$C$3))</f>
        <v>73</v>
      </c>
      <c r="K347" s="8">
        <f t="shared" si="25"/>
        <v>2.09</v>
      </c>
      <c r="L347" s="8">
        <f>IF(OR(C347="orio",D347="orio"),parametros!$C$6,parametros!$C$7)</f>
        <v>5.97</v>
      </c>
      <c r="M347" s="28">
        <f t="shared" si="26"/>
        <v>5.97</v>
      </c>
      <c r="N347" s="10">
        <f t="shared" si="27"/>
        <v>152</v>
      </c>
      <c r="O347" s="40">
        <f t="shared" si="28"/>
        <v>0.24000000000000909</v>
      </c>
      <c r="P347" s="30">
        <f t="shared" si="29"/>
        <v>43729</v>
      </c>
    </row>
    <row r="348" spans="1:16">
      <c r="A348" s="4" t="s">
        <v>346</v>
      </c>
      <c r="B348" s="5" t="s">
        <v>601</v>
      </c>
      <c r="C348" s="5" t="s">
        <v>614</v>
      </c>
      <c r="D348" s="5" t="s">
        <v>613</v>
      </c>
      <c r="E348" s="5" t="s">
        <v>619</v>
      </c>
      <c r="F348" s="6">
        <v>23060</v>
      </c>
      <c r="G348" s="7">
        <v>114.63</v>
      </c>
      <c r="H348" s="8">
        <v>21</v>
      </c>
      <c r="I348" s="8">
        <v>9</v>
      </c>
      <c r="J348" s="8">
        <f>IF(AND(C348="orio",D348="sestao"),85,IF(AND(C348="sestao",D348="orio"),parametros!$C$2,parametros!$C$3))</f>
        <v>73</v>
      </c>
      <c r="K348" s="8">
        <f t="shared" si="25"/>
        <v>1.57</v>
      </c>
      <c r="L348" s="8">
        <f>IF(OR(C348="orio",D348="orio"),parametros!$C$6,parametros!$C$7)</f>
        <v>5.97</v>
      </c>
      <c r="M348" s="28">
        <f t="shared" si="26"/>
        <v>4.97</v>
      </c>
      <c r="N348" s="10">
        <f t="shared" si="27"/>
        <v>138</v>
      </c>
      <c r="O348" s="40">
        <f t="shared" si="28"/>
        <v>-23.370000000000005</v>
      </c>
      <c r="P348" s="30">
        <f t="shared" si="29"/>
        <v>43729</v>
      </c>
    </row>
    <row r="349" spans="1:16">
      <c r="A349" s="4" t="s">
        <v>349</v>
      </c>
      <c r="B349" s="5" t="s">
        <v>597</v>
      </c>
      <c r="C349" s="5" t="s">
        <v>633</v>
      </c>
      <c r="D349" s="5" t="s">
        <v>613</v>
      </c>
      <c r="E349" s="5" t="s">
        <v>618</v>
      </c>
      <c r="F349" s="6">
        <v>27480</v>
      </c>
      <c r="G349" s="7">
        <v>240.45</v>
      </c>
      <c r="H349" s="8">
        <v>22</v>
      </c>
      <c r="I349" s="8">
        <v>9</v>
      </c>
      <c r="J349" s="8">
        <f>IF(AND(C349="orio",D349="sestao"),85,IF(AND(C349="sestao",D349="orio"),parametros!$C$2,parametros!$C$3))</f>
        <v>85</v>
      </c>
      <c r="K349" s="8">
        <f t="shared" si="25"/>
        <v>2.83</v>
      </c>
      <c r="L349" s="8">
        <f>IF(OR(C349="orio",D349="orio"),parametros!$C$6,parametros!$C$7)</f>
        <v>9.1</v>
      </c>
      <c r="M349" s="28">
        <f t="shared" si="26"/>
        <v>8.75</v>
      </c>
      <c r="N349" s="10">
        <f t="shared" si="27"/>
        <v>250</v>
      </c>
      <c r="O349" s="40">
        <f t="shared" si="28"/>
        <v>-9.5500000000000114</v>
      </c>
      <c r="P349" s="30">
        <f t="shared" si="29"/>
        <v>43730</v>
      </c>
    </row>
    <row r="350" spans="1:16">
      <c r="A350" s="4" t="s">
        <v>350</v>
      </c>
      <c r="B350" s="5" t="s">
        <v>597</v>
      </c>
      <c r="C350" s="5" t="s">
        <v>633</v>
      </c>
      <c r="D350" s="5" t="s">
        <v>613</v>
      </c>
      <c r="E350" s="5" t="s">
        <v>618</v>
      </c>
      <c r="F350" s="6">
        <v>27440</v>
      </c>
      <c r="G350" s="7">
        <v>240.1</v>
      </c>
      <c r="H350" s="8">
        <v>22</v>
      </c>
      <c r="I350" s="8">
        <v>9</v>
      </c>
      <c r="J350" s="8">
        <f>IF(AND(C350="orio",D350="sestao"),85,IF(AND(C350="sestao",D350="orio"),parametros!$C$2,parametros!$C$3))</f>
        <v>85</v>
      </c>
      <c r="K350" s="8">
        <f t="shared" si="25"/>
        <v>2.82</v>
      </c>
      <c r="L350" s="8">
        <f>IF(OR(C350="orio",D350="orio"),parametros!$C$6,parametros!$C$7)</f>
        <v>9.1</v>
      </c>
      <c r="M350" s="28">
        <f t="shared" si="26"/>
        <v>8.75</v>
      </c>
      <c r="N350" s="10">
        <f t="shared" si="27"/>
        <v>250</v>
      </c>
      <c r="O350" s="40">
        <f t="shared" si="28"/>
        <v>-9.9000000000000057</v>
      </c>
      <c r="P350" s="30">
        <f t="shared" si="29"/>
        <v>43730</v>
      </c>
    </row>
    <row r="351" spans="1:16">
      <c r="A351" s="4" t="s">
        <v>356</v>
      </c>
      <c r="B351" s="5" t="s">
        <v>606</v>
      </c>
      <c r="C351" s="5" t="s">
        <v>613</v>
      </c>
      <c r="D351" s="5" t="s">
        <v>614</v>
      </c>
      <c r="E351" s="5" t="s">
        <v>619</v>
      </c>
      <c r="F351" s="6">
        <v>23819</v>
      </c>
      <c r="G351" s="7">
        <v>143.28</v>
      </c>
      <c r="H351" s="8">
        <v>22</v>
      </c>
      <c r="I351" s="8">
        <v>9</v>
      </c>
      <c r="J351" s="8">
        <f>IF(AND(C351="orio",D351="sestao"),85,IF(AND(C351="sestao",D351="orio"),parametros!$C$2,parametros!$C$3))</f>
        <v>73</v>
      </c>
      <c r="K351" s="8">
        <f t="shared" si="25"/>
        <v>1.96</v>
      </c>
      <c r="L351" s="8">
        <f>IF(OR(C351="orio",D351="orio"),parametros!$C$6,parametros!$C$7)</f>
        <v>5.97</v>
      </c>
      <c r="M351" s="28">
        <f t="shared" si="26"/>
        <v>6.02</v>
      </c>
      <c r="N351" s="10">
        <f t="shared" si="27"/>
        <v>142</v>
      </c>
      <c r="O351" s="40">
        <f t="shared" si="28"/>
        <v>1.2800000000000011</v>
      </c>
      <c r="P351" s="30">
        <f t="shared" si="29"/>
        <v>43730</v>
      </c>
    </row>
    <row r="352" spans="1:16">
      <c r="A352" s="4" t="s">
        <v>353</v>
      </c>
      <c r="B352" s="5" t="s">
        <v>606</v>
      </c>
      <c r="C352" s="5" t="s">
        <v>613</v>
      </c>
      <c r="D352" s="5" t="s">
        <v>614</v>
      </c>
      <c r="E352" s="5" t="s">
        <v>619</v>
      </c>
      <c r="F352" s="6">
        <v>23680</v>
      </c>
      <c r="G352" s="7">
        <v>143.28</v>
      </c>
      <c r="H352" s="8">
        <v>22</v>
      </c>
      <c r="I352" s="8">
        <v>9</v>
      </c>
      <c r="J352" s="8">
        <f>IF(AND(C352="orio",D352="sestao"),85,IF(AND(C352="sestao",D352="orio"),parametros!$C$2,parametros!$C$3))</f>
        <v>73</v>
      </c>
      <c r="K352" s="8">
        <f t="shared" si="25"/>
        <v>1.96</v>
      </c>
      <c r="L352" s="8">
        <f>IF(OR(C352="orio",D352="orio"),parametros!$C$6,parametros!$C$7)</f>
        <v>5.97</v>
      </c>
      <c r="M352" s="28">
        <f t="shared" si="26"/>
        <v>6.05</v>
      </c>
      <c r="N352" s="10">
        <f t="shared" si="27"/>
        <v>141</v>
      </c>
      <c r="O352" s="40">
        <f t="shared" si="28"/>
        <v>2.2800000000000011</v>
      </c>
      <c r="P352" s="30">
        <f t="shared" si="29"/>
        <v>43730</v>
      </c>
    </row>
    <row r="353" spans="1:16">
      <c r="A353" s="4" t="s">
        <v>365</v>
      </c>
      <c r="B353" s="5" t="s">
        <v>601</v>
      </c>
      <c r="C353" s="5" t="s">
        <v>613</v>
      </c>
      <c r="D353" s="5" t="s">
        <v>614</v>
      </c>
      <c r="E353" s="5" t="s">
        <v>619</v>
      </c>
      <c r="F353" s="6">
        <v>23500</v>
      </c>
      <c r="G353" s="7">
        <v>143.28</v>
      </c>
      <c r="H353" s="8">
        <v>22</v>
      </c>
      <c r="I353" s="8">
        <v>9</v>
      </c>
      <c r="J353" s="8">
        <f>IF(AND(C353="orio",D353="sestao"),85,IF(AND(C353="sestao",D353="orio"),parametros!$C$2,parametros!$C$3))</f>
        <v>73</v>
      </c>
      <c r="K353" s="8">
        <f t="shared" si="25"/>
        <v>1.96</v>
      </c>
      <c r="L353" s="8">
        <f>IF(OR(C353="orio",D353="orio"),parametros!$C$6,parametros!$C$7)</f>
        <v>5.97</v>
      </c>
      <c r="M353" s="28">
        <f t="shared" si="26"/>
        <v>6.1</v>
      </c>
      <c r="N353" s="10">
        <f t="shared" si="27"/>
        <v>140</v>
      </c>
      <c r="O353" s="40">
        <f t="shared" si="28"/>
        <v>3.2800000000000011</v>
      </c>
      <c r="P353" s="30">
        <f t="shared" si="29"/>
        <v>43730</v>
      </c>
    </row>
    <row r="354" spans="1:16">
      <c r="A354" s="4" t="s">
        <v>351</v>
      </c>
      <c r="B354" s="5" t="s">
        <v>601</v>
      </c>
      <c r="C354" s="5" t="s">
        <v>613</v>
      </c>
      <c r="D354" s="5" t="s">
        <v>614</v>
      </c>
      <c r="E354" s="5" t="s">
        <v>619</v>
      </c>
      <c r="F354" s="6">
        <v>21660</v>
      </c>
      <c r="G354" s="7">
        <v>143.28</v>
      </c>
      <c r="H354" s="8">
        <v>22</v>
      </c>
      <c r="I354" s="8">
        <v>9</v>
      </c>
      <c r="J354" s="8">
        <f>IF(AND(C354="orio",D354="sestao"),85,IF(AND(C354="sestao",D354="orio"),parametros!$C$2,parametros!$C$3))</f>
        <v>73</v>
      </c>
      <c r="K354" s="8">
        <f t="shared" si="25"/>
        <v>1.96</v>
      </c>
      <c r="L354" s="8">
        <f>IF(OR(C354="orio",D354="orio"),parametros!$C$6,parametros!$C$7)</f>
        <v>5.97</v>
      </c>
      <c r="M354" s="28">
        <f t="shared" si="26"/>
        <v>6.61</v>
      </c>
      <c r="N354" s="10">
        <f t="shared" si="27"/>
        <v>129</v>
      </c>
      <c r="O354" s="40">
        <f t="shared" si="28"/>
        <v>14.280000000000001</v>
      </c>
      <c r="P354" s="30">
        <f t="shared" si="29"/>
        <v>43730</v>
      </c>
    </row>
    <row r="355" spans="1:16">
      <c r="A355" s="4" t="s">
        <v>357</v>
      </c>
      <c r="B355" s="5" t="s">
        <v>601</v>
      </c>
      <c r="C355" s="5" t="s">
        <v>614</v>
      </c>
      <c r="D355" s="5" t="s">
        <v>613</v>
      </c>
      <c r="E355" s="5" t="s">
        <v>619</v>
      </c>
      <c r="F355" s="6">
        <v>26820</v>
      </c>
      <c r="G355" s="7">
        <v>160.12</v>
      </c>
      <c r="H355" s="8">
        <v>22</v>
      </c>
      <c r="I355" s="8">
        <v>9</v>
      </c>
      <c r="J355" s="8">
        <f>IF(AND(C355="orio",D355="sestao"),85,IF(AND(C355="sestao",D355="orio"),parametros!$C$2,parametros!$C$3))</f>
        <v>73</v>
      </c>
      <c r="K355" s="8">
        <f t="shared" si="25"/>
        <v>2.19</v>
      </c>
      <c r="L355" s="8">
        <f>IF(OR(C355="orio",D355="orio"),parametros!$C$6,parametros!$C$7)</f>
        <v>5.97</v>
      </c>
      <c r="M355" s="28">
        <f t="shared" si="26"/>
        <v>5.97</v>
      </c>
      <c r="N355" s="10">
        <f t="shared" si="27"/>
        <v>160</v>
      </c>
      <c r="O355" s="40">
        <f t="shared" si="28"/>
        <v>0.12000000000000455</v>
      </c>
      <c r="P355" s="30">
        <f t="shared" si="29"/>
        <v>43730</v>
      </c>
    </row>
    <row r="356" spans="1:16">
      <c r="A356" s="4" t="s">
        <v>352</v>
      </c>
      <c r="B356" s="5" t="s">
        <v>605</v>
      </c>
      <c r="C356" s="5" t="s">
        <v>614</v>
      </c>
      <c r="D356" s="5" t="s">
        <v>613</v>
      </c>
      <c r="E356" s="5" t="s">
        <v>619</v>
      </c>
      <c r="F356" s="6">
        <v>24420</v>
      </c>
      <c r="G356" s="7">
        <v>116.63</v>
      </c>
      <c r="H356" s="8">
        <v>22</v>
      </c>
      <c r="I356" s="8">
        <v>9</v>
      </c>
      <c r="J356" s="8">
        <f>IF(AND(C356="orio",D356="sestao"),85,IF(AND(C356="sestao",D356="orio"),parametros!$C$2,parametros!$C$3))</f>
        <v>73</v>
      </c>
      <c r="K356" s="8">
        <f t="shared" si="25"/>
        <v>1.6</v>
      </c>
      <c r="L356" s="8">
        <f>IF(OR(C356="orio",D356="orio"),parametros!$C$6,parametros!$C$7)</f>
        <v>5.97</v>
      </c>
      <c r="M356" s="28">
        <f t="shared" si="26"/>
        <v>4.78</v>
      </c>
      <c r="N356" s="10">
        <f t="shared" si="27"/>
        <v>146</v>
      </c>
      <c r="O356" s="40">
        <f t="shared" si="28"/>
        <v>-29.370000000000005</v>
      </c>
      <c r="P356" s="30">
        <f t="shared" si="29"/>
        <v>43730</v>
      </c>
    </row>
    <row r="357" spans="1:16">
      <c r="A357" s="4" t="s">
        <v>358</v>
      </c>
      <c r="B357" s="5" t="s">
        <v>606</v>
      </c>
      <c r="C357" s="5" t="s">
        <v>614</v>
      </c>
      <c r="D357" s="5" t="s">
        <v>613</v>
      </c>
      <c r="E357" s="5" t="s">
        <v>619</v>
      </c>
      <c r="F357" s="6">
        <v>19340</v>
      </c>
      <c r="G357" s="7">
        <v>115.46</v>
      </c>
      <c r="H357" s="8">
        <v>22</v>
      </c>
      <c r="I357" s="8">
        <v>9</v>
      </c>
      <c r="J357" s="8">
        <f>IF(AND(C357="orio",D357="sestao"),85,IF(AND(C357="sestao",D357="orio"),parametros!$C$2,parametros!$C$3))</f>
        <v>73</v>
      </c>
      <c r="K357" s="8">
        <f t="shared" si="25"/>
        <v>1.58</v>
      </c>
      <c r="L357" s="8">
        <f>IF(OR(C357="orio",D357="orio"),parametros!$C$6,parametros!$C$7)</f>
        <v>5.97</v>
      </c>
      <c r="M357" s="28">
        <f t="shared" si="26"/>
        <v>5.97</v>
      </c>
      <c r="N357" s="10">
        <f t="shared" si="27"/>
        <v>115</v>
      </c>
      <c r="O357" s="40">
        <f t="shared" si="28"/>
        <v>0.45999999999999375</v>
      </c>
      <c r="P357" s="30">
        <f t="shared" si="29"/>
        <v>43730</v>
      </c>
    </row>
    <row r="358" spans="1:16">
      <c r="A358" s="4" t="s">
        <v>354</v>
      </c>
      <c r="B358" s="5" t="s">
        <v>601</v>
      </c>
      <c r="C358" s="5" t="s">
        <v>614</v>
      </c>
      <c r="D358" s="5" t="s">
        <v>613</v>
      </c>
      <c r="E358" s="5" t="s">
        <v>619</v>
      </c>
      <c r="F358" s="6">
        <v>16726</v>
      </c>
      <c r="G358" s="7">
        <v>114.63</v>
      </c>
      <c r="H358" s="8">
        <v>22</v>
      </c>
      <c r="I358" s="8">
        <v>9</v>
      </c>
      <c r="J358" s="8">
        <f>IF(AND(C358="orio",D358="sestao"),85,IF(AND(C358="sestao",D358="orio"),parametros!$C$2,parametros!$C$3))</f>
        <v>73</v>
      </c>
      <c r="K358" s="8">
        <f t="shared" si="25"/>
        <v>1.57</v>
      </c>
      <c r="L358" s="8">
        <f>IF(OR(C358="orio",D358="orio"),parametros!$C$6,parametros!$C$7)</f>
        <v>5.97</v>
      </c>
      <c r="M358" s="28">
        <f t="shared" si="26"/>
        <v>6.85</v>
      </c>
      <c r="N358" s="10">
        <f t="shared" si="27"/>
        <v>100</v>
      </c>
      <c r="O358" s="40">
        <f t="shared" si="28"/>
        <v>14.629999999999995</v>
      </c>
      <c r="P358" s="30">
        <f t="shared" si="29"/>
        <v>43730</v>
      </c>
    </row>
    <row r="359" spans="1:16">
      <c r="A359" s="4" t="s">
        <v>355</v>
      </c>
      <c r="B359" s="5" t="s">
        <v>606</v>
      </c>
      <c r="C359" s="5" t="s">
        <v>614</v>
      </c>
      <c r="D359" s="5" t="s">
        <v>613</v>
      </c>
      <c r="E359" s="5" t="s">
        <v>619</v>
      </c>
      <c r="F359" s="6">
        <v>15326</v>
      </c>
      <c r="G359" s="7">
        <v>114.62</v>
      </c>
      <c r="H359" s="8">
        <v>22</v>
      </c>
      <c r="I359" s="8">
        <v>9</v>
      </c>
      <c r="J359" s="8">
        <f>IF(AND(C359="orio",D359="sestao"),85,IF(AND(C359="sestao",D359="orio"),parametros!$C$2,parametros!$C$3))</f>
        <v>73</v>
      </c>
      <c r="K359" s="8">
        <f t="shared" si="25"/>
        <v>1.57</v>
      </c>
      <c r="L359" s="8">
        <f>IF(OR(C359="orio",D359="orio"),parametros!$C$6,parametros!$C$7)</f>
        <v>5.97</v>
      </c>
      <c r="M359" s="28">
        <f t="shared" si="26"/>
        <v>7.48</v>
      </c>
      <c r="N359" s="10">
        <f t="shared" si="27"/>
        <v>91</v>
      </c>
      <c r="O359" s="40">
        <f t="shared" si="28"/>
        <v>23.620000000000005</v>
      </c>
      <c r="P359" s="30">
        <f t="shared" si="29"/>
        <v>43730</v>
      </c>
    </row>
    <row r="360" spans="1:16">
      <c r="A360" s="4" t="s">
        <v>360</v>
      </c>
      <c r="B360" s="5" t="s">
        <v>597</v>
      </c>
      <c r="C360" s="5" t="s">
        <v>633</v>
      </c>
      <c r="D360" s="5" t="s">
        <v>613</v>
      </c>
      <c r="E360" s="5" t="s">
        <v>618</v>
      </c>
      <c r="F360" s="6">
        <v>27080</v>
      </c>
      <c r="G360" s="7">
        <v>236.95</v>
      </c>
      <c r="H360" s="8">
        <v>25</v>
      </c>
      <c r="I360" s="8">
        <v>9</v>
      </c>
      <c r="J360" s="8">
        <f>IF(AND(C360="orio",D360="sestao"),85,IF(AND(C360="sestao",D360="orio"),parametros!$C$2,parametros!$C$3))</f>
        <v>85</v>
      </c>
      <c r="K360" s="8">
        <f t="shared" si="25"/>
        <v>2.79</v>
      </c>
      <c r="L360" s="8">
        <f>IF(OR(C360="orio",D360="orio"),parametros!$C$6,parametros!$C$7)</f>
        <v>9.1</v>
      </c>
      <c r="M360" s="28">
        <f t="shared" si="26"/>
        <v>8.75</v>
      </c>
      <c r="N360" s="10">
        <f t="shared" si="27"/>
        <v>246</v>
      </c>
      <c r="O360" s="40">
        <f t="shared" si="28"/>
        <v>-9.0500000000000114</v>
      </c>
      <c r="P360" s="30">
        <f t="shared" si="29"/>
        <v>43733</v>
      </c>
    </row>
    <row r="361" spans="1:16">
      <c r="A361" s="4" t="s">
        <v>361</v>
      </c>
      <c r="B361" s="5" t="s">
        <v>597</v>
      </c>
      <c r="C361" s="5" t="s">
        <v>633</v>
      </c>
      <c r="D361" s="5" t="s">
        <v>613</v>
      </c>
      <c r="E361" s="5" t="s">
        <v>618</v>
      </c>
      <c r="F361" s="6">
        <v>26540</v>
      </c>
      <c r="G361" s="7">
        <v>232.23</v>
      </c>
      <c r="H361" s="8">
        <v>25</v>
      </c>
      <c r="I361" s="8">
        <v>9</v>
      </c>
      <c r="J361" s="8">
        <f>IF(AND(C361="orio",D361="sestao"),85,IF(AND(C361="sestao",D361="orio"),parametros!$C$2,parametros!$C$3))</f>
        <v>85</v>
      </c>
      <c r="K361" s="8">
        <f t="shared" si="25"/>
        <v>2.73</v>
      </c>
      <c r="L361" s="8">
        <f>IF(OR(C361="orio",D361="orio"),parametros!$C$6,parametros!$C$7)</f>
        <v>9.1</v>
      </c>
      <c r="M361" s="28">
        <f t="shared" si="26"/>
        <v>8.75</v>
      </c>
      <c r="N361" s="10">
        <f t="shared" si="27"/>
        <v>242</v>
      </c>
      <c r="O361" s="40">
        <f t="shared" si="28"/>
        <v>-9.7700000000000102</v>
      </c>
      <c r="P361" s="30">
        <f t="shared" si="29"/>
        <v>43733</v>
      </c>
    </row>
    <row r="362" spans="1:16">
      <c r="A362" s="4" t="s">
        <v>366</v>
      </c>
      <c r="B362" s="5" t="s">
        <v>598</v>
      </c>
      <c r="C362" s="5" t="s">
        <v>633</v>
      </c>
      <c r="D362" s="5" t="s">
        <v>613</v>
      </c>
      <c r="E362" s="5" t="s">
        <v>618</v>
      </c>
      <c r="F362" s="6">
        <v>24020</v>
      </c>
      <c r="G362" s="7">
        <v>218.58</v>
      </c>
      <c r="H362" s="8">
        <v>25</v>
      </c>
      <c r="I362" s="8">
        <v>9</v>
      </c>
      <c r="J362" s="8">
        <f>IF(AND(C362="orio",D362="sestao"),85,IF(AND(C362="sestao",D362="orio"),parametros!$C$2,parametros!$C$3))</f>
        <v>85</v>
      </c>
      <c r="K362" s="8">
        <f t="shared" si="25"/>
        <v>2.57</v>
      </c>
      <c r="L362" s="8">
        <f>IF(OR(C362="orio",D362="orio"),parametros!$C$6,parametros!$C$7)</f>
        <v>9.1</v>
      </c>
      <c r="M362" s="28">
        <f t="shared" si="26"/>
        <v>9.1</v>
      </c>
      <c r="N362" s="10">
        <f t="shared" si="27"/>
        <v>219</v>
      </c>
      <c r="O362" s="40">
        <f t="shared" si="28"/>
        <v>-0.41999999999998749</v>
      </c>
      <c r="P362" s="30">
        <f t="shared" si="29"/>
        <v>43733</v>
      </c>
    </row>
    <row r="363" spans="1:16">
      <c r="A363" s="4" t="s">
        <v>359</v>
      </c>
      <c r="B363" s="5" t="s">
        <v>604</v>
      </c>
      <c r="C363" s="5" t="s">
        <v>633</v>
      </c>
      <c r="D363" s="5" t="s">
        <v>613</v>
      </c>
      <c r="E363" s="5" t="s">
        <v>618</v>
      </c>
      <c r="F363" s="6">
        <v>19780</v>
      </c>
      <c r="G363" s="7">
        <v>180</v>
      </c>
      <c r="H363" s="8">
        <v>25</v>
      </c>
      <c r="I363" s="8">
        <v>9</v>
      </c>
      <c r="J363" s="8">
        <f>IF(AND(C363="orio",D363="sestao"),85,IF(AND(C363="sestao",D363="orio"),parametros!$C$2,parametros!$C$3))</f>
        <v>85</v>
      </c>
      <c r="K363" s="8">
        <f t="shared" si="25"/>
        <v>2.12</v>
      </c>
      <c r="L363" s="8">
        <f>IF(OR(C363="orio",D363="orio"),parametros!$C$6,parametros!$C$7)</f>
        <v>9.1</v>
      </c>
      <c r="M363" s="28">
        <f t="shared" si="26"/>
        <v>9.1</v>
      </c>
      <c r="N363" s="10">
        <f t="shared" si="27"/>
        <v>180</v>
      </c>
      <c r="O363" s="40">
        <f t="shared" si="28"/>
        <v>0</v>
      </c>
      <c r="P363" s="30">
        <f t="shared" si="29"/>
        <v>43733</v>
      </c>
    </row>
    <row r="364" spans="1:16">
      <c r="A364" s="4" t="s">
        <v>363</v>
      </c>
      <c r="B364" s="5" t="s">
        <v>602</v>
      </c>
      <c r="C364" s="5" t="s">
        <v>614</v>
      </c>
      <c r="D364" s="5" t="s">
        <v>613</v>
      </c>
      <c r="E364" s="5" t="s">
        <v>619</v>
      </c>
      <c r="F364" s="6">
        <v>22840</v>
      </c>
      <c r="G364" s="7">
        <v>143.28</v>
      </c>
      <c r="H364" s="8">
        <v>25</v>
      </c>
      <c r="I364" s="8">
        <v>9</v>
      </c>
      <c r="J364" s="8">
        <f>IF(AND(C364="orio",D364="sestao"),85,IF(AND(C364="sestao",D364="orio"),parametros!$C$2,parametros!$C$3))</f>
        <v>73</v>
      </c>
      <c r="K364" s="8">
        <f t="shared" si="25"/>
        <v>1.96</v>
      </c>
      <c r="L364" s="8">
        <f>IF(OR(C364="orio",D364="orio"),parametros!$C$6,parametros!$C$7)</f>
        <v>5.97</v>
      </c>
      <c r="M364" s="28">
        <f t="shared" si="26"/>
        <v>6.27</v>
      </c>
      <c r="N364" s="10">
        <f t="shared" si="27"/>
        <v>136</v>
      </c>
      <c r="O364" s="40">
        <f t="shared" si="28"/>
        <v>7.2800000000000011</v>
      </c>
      <c r="P364" s="30">
        <f t="shared" si="29"/>
        <v>43733</v>
      </c>
    </row>
    <row r="365" spans="1:16">
      <c r="A365" s="4" t="s">
        <v>364</v>
      </c>
      <c r="B365" s="5" t="s">
        <v>602</v>
      </c>
      <c r="C365" s="5" t="s">
        <v>614</v>
      </c>
      <c r="D365" s="5" t="s">
        <v>613</v>
      </c>
      <c r="E365" s="5" t="s">
        <v>619</v>
      </c>
      <c r="F365" s="6">
        <v>22620</v>
      </c>
      <c r="G365" s="7">
        <v>143.28</v>
      </c>
      <c r="H365" s="8">
        <v>25</v>
      </c>
      <c r="I365" s="8">
        <v>9</v>
      </c>
      <c r="J365" s="8">
        <f>IF(AND(C365="orio",D365="sestao"),85,IF(AND(C365="sestao",D365="orio"),parametros!$C$2,parametros!$C$3))</f>
        <v>73</v>
      </c>
      <c r="K365" s="8">
        <f t="shared" si="25"/>
        <v>1.96</v>
      </c>
      <c r="L365" s="8">
        <f>IF(OR(C365="orio",D365="orio"),parametros!$C$6,parametros!$C$7)</f>
        <v>5.97</v>
      </c>
      <c r="M365" s="28">
        <f t="shared" si="26"/>
        <v>6.33</v>
      </c>
      <c r="N365" s="10">
        <f t="shared" si="27"/>
        <v>135</v>
      </c>
      <c r="O365" s="40">
        <f t="shared" si="28"/>
        <v>8.2800000000000011</v>
      </c>
      <c r="P365" s="30">
        <f t="shared" si="29"/>
        <v>43733</v>
      </c>
    </row>
    <row r="366" spans="1:16">
      <c r="A366" s="4" t="s">
        <v>372</v>
      </c>
      <c r="B366" s="5" t="s">
        <v>597</v>
      </c>
      <c r="C366" s="5" t="s">
        <v>633</v>
      </c>
      <c r="D366" s="5" t="s">
        <v>613</v>
      </c>
      <c r="E366" s="5" t="s">
        <v>618</v>
      </c>
      <c r="F366" s="6">
        <v>27980</v>
      </c>
      <c r="G366" s="7">
        <v>244.83</v>
      </c>
      <c r="H366" s="8">
        <v>26</v>
      </c>
      <c r="I366" s="8">
        <v>9</v>
      </c>
      <c r="J366" s="8">
        <f>IF(AND(C366="orio",D366="sestao"),85,IF(AND(C366="sestao",D366="orio"),parametros!$C$2,parametros!$C$3))</f>
        <v>85</v>
      </c>
      <c r="K366" s="8">
        <f t="shared" si="25"/>
        <v>2.88</v>
      </c>
      <c r="L366" s="8">
        <f>IF(OR(C366="orio",D366="orio"),parametros!$C$6,parametros!$C$7)</f>
        <v>9.1</v>
      </c>
      <c r="M366" s="28">
        <f t="shared" si="26"/>
        <v>8.75</v>
      </c>
      <c r="N366" s="10">
        <f t="shared" si="27"/>
        <v>255</v>
      </c>
      <c r="O366" s="40">
        <f t="shared" si="28"/>
        <v>-10.169999999999987</v>
      </c>
      <c r="P366" s="30">
        <f t="shared" si="29"/>
        <v>43734</v>
      </c>
    </row>
    <row r="367" spans="1:16">
      <c r="A367" s="4" t="s">
        <v>370</v>
      </c>
      <c r="B367" s="5" t="s">
        <v>597</v>
      </c>
      <c r="C367" s="5" t="s">
        <v>633</v>
      </c>
      <c r="D367" s="5" t="s">
        <v>613</v>
      </c>
      <c r="E367" s="5" t="s">
        <v>618</v>
      </c>
      <c r="F367" s="6">
        <v>27660</v>
      </c>
      <c r="G367" s="7">
        <v>242.03</v>
      </c>
      <c r="H367" s="8">
        <v>26</v>
      </c>
      <c r="I367" s="8">
        <v>9</v>
      </c>
      <c r="J367" s="8">
        <f>IF(AND(C367="orio",D367="sestao"),85,IF(AND(C367="sestao",D367="orio"),parametros!$C$2,parametros!$C$3))</f>
        <v>85</v>
      </c>
      <c r="K367" s="8">
        <f t="shared" si="25"/>
        <v>2.85</v>
      </c>
      <c r="L367" s="8">
        <f>IF(OR(C367="orio",D367="orio"),parametros!$C$6,parametros!$C$7)</f>
        <v>9.1</v>
      </c>
      <c r="M367" s="28">
        <f t="shared" si="26"/>
        <v>8.75</v>
      </c>
      <c r="N367" s="10">
        <f t="shared" si="27"/>
        <v>252</v>
      </c>
      <c r="O367" s="40">
        <f t="shared" si="28"/>
        <v>-9.9699999999999989</v>
      </c>
      <c r="P367" s="30">
        <f t="shared" si="29"/>
        <v>43734</v>
      </c>
    </row>
    <row r="368" spans="1:16">
      <c r="A368" s="4" t="s">
        <v>367</v>
      </c>
      <c r="B368" s="5" t="s">
        <v>600</v>
      </c>
      <c r="C368" s="5" t="s">
        <v>633</v>
      </c>
      <c r="D368" s="5" t="s">
        <v>613</v>
      </c>
      <c r="E368" s="5" t="s">
        <v>618</v>
      </c>
      <c r="F368" s="6">
        <v>25240</v>
      </c>
      <c r="G368" s="7">
        <v>229.68</v>
      </c>
      <c r="H368" s="8">
        <v>26</v>
      </c>
      <c r="I368" s="8">
        <v>9</v>
      </c>
      <c r="J368" s="8">
        <f>IF(AND(C368="orio",D368="sestao"),85,IF(AND(C368="sestao",D368="orio"),parametros!$C$2,parametros!$C$3))</f>
        <v>85</v>
      </c>
      <c r="K368" s="8">
        <f t="shared" si="25"/>
        <v>2.7</v>
      </c>
      <c r="L368" s="8">
        <f>IF(OR(C368="orio",D368="orio"),parametros!$C$6,parametros!$C$7)</f>
        <v>9.1</v>
      </c>
      <c r="M368" s="28">
        <f t="shared" si="26"/>
        <v>9.1</v>
      </c>
      <c r="N368" s="10">
        <f t="shared" si="27"/>
        <v>230</v>
      </c>
      <c r="O368" s="40">
        <f t="shared" si="28"/>
        <v>-0.31999999999999318</v>
      </c>
      <c r="P368" s="30">
        <f t="shared" si="29"/>
        <v>43734</v>
      </c>
    </row>
    <row r="369" spans="1:16">
      <c r="A369" s="4" t="s">
        <v>368</v>
      </c>
      <c r="B369" s="5" t="s">
        <v>600</v>
      </c>
      <c r="C369" s="5" t="s">
        <v>633</v>
      </c>
      <c r="D369" s="5" t="s">
        <v>613</v>
      </c>
      <c r="E369" s="5" t="s">
        <v>618</v>
      </c>
      <c r="F369" s="6">
        <v>25120</v>
      </c>
      <c r="G369" s="7">
        <v>228.59</v>
      </c>
      <c r="H369" s="8">
        <v>26</v>
      </c>
      <c r="I369" s="8">
        <v>9</v>
      </c>
      <c r="J369" s="8">
        <f>IF(AND(C369="orio",D369="sestao"),85,IF(AND(C369="sestao",D369="orio"),parametros!$C$2,parametros!$C$3))</f>
        <v>85</v>
      </c>
      <c r="K369" s="8">
        <f t="shared" si="25"/>
        <v>2.69</v>
      </c>
      <c r="L369" s="8">
        <f>IF(OR(C369="orio",D369="orio"),parametros!$C$6,parametros!$C$7)</f>
        <v>9.1</v>
      </c>
      <c r="M369" s="28">
        <f t="shared" si="26"/>
        <v>9.1</v>
      </c>
      <c r="N369" s="10">
        <f t="shared" si="27"/>
        <v>229</v>
      </c>
      <c r="O369" s="40">
        <f t="shared" si="28"/>
        <v>-0.40999999999999659</v>
      </c>
      <c r="P369" s="30">
        <f t="shared" si="29"/>
        <v>43734</v>
      </c>
    </row>
    <row r="370" spans="1:16">
      <c r="A370" s="4" t="s">
        <v>377</v>
      </c>
      <c r="B370" s="5" t="s">
        <v>600</v>
      </c>
      <c r="C370" s="5" t="s">
        <v>633</v>
      </c>
      <c r="D370" s="5" t="s">
        <v>613</v>
      </c>
      <c r="E370" s="5" t="s">
        <v>618</v>
      </c>
      <c r="F370" s="6">
        <v>25060</v>
      </c>
      <c r="G370" s="7">
        <v>228.05</v>
      </c>
      <c r="H370" s="8">
        <v>26</v>
      </c>
      <c r="I370" s="8">
        <v>9</v>
      </c>
      <c r="J370" s="8">
        <f>IF(AND(C370="orio",D370="sestao"),85,IF(AND(C370="sestao",D370="orio"),parametros!$C$2,parametros!$C$3))</f>
        <v>85</v>
      </c>
      <c r="K370" s="8">
        <f t="shared" si="25"/>
        <v>2.68</v>
      </c>
      <c r="L370" s="8">
        <f>IF(OR(C370="orio",D370="orio"),parametros!$C$6,parametros!$C$7)</f>
        <v>9.1</v>
      </c>
      <c r="M370" s="28">
        <f t="shared" si="26"/>
        <v>9.1</v>
      </c>
      <c r="N370" s="10">
        <f t="shared" si="27"/>
        <v>228</v>
      </c>
      <c r="O370" s="40">
        <f t="shared" si="28"/>
        <v>5.0000000000011369E-2</v>
      </c>
      <c r="P370" s="30">
        <f t="shared" si="29"/>
        <v>43734</v>
      </c>
    </row>
    <row r="371" spans="1:16">
      <c r="A371" s="4" t="s">
        <v>376</v>
      </c>
      <c r="B371" s="5" t="s">
        <v>598</v>
      </c>
      <c r="C371" s="5" t="s">
        <v>633</v>
      </c>
      <c r="D371" s="5" t="s">
        <v>613</v>
      </c>
      <c r="E371" s="5" t="s">
        <v>618</v>
      </c>
      <c r="F371" s="6">
        <v>24820</v>
      </c>
      <c r="G371" s="7">
        <v>225.86</v>
      </c>
      <c r="H371" s="8">
        <v>26</v>
      </c>
      <c r="I371" s="8">
        <v>9</v>
      </c>
      <c r="J371" s="8">
        <f>IF(AND(C371="orio",D371="sestao"),85,IF(AND(C371="sestao",D371="orio"),parametros!$C$2,parametros!$C$3))</f>
        <v>85</v>
      </c>
      <c r="K371" s="8">
        <f t="shared" si="25"/>
        <v>2.66</v>
      </c>
      <c r="L371" s="8">
        <f>IF(OR(C371="orio",D371="orio"),parametros!$C$6,parametros!$C$7)</f>
        <v>9.1</v>
      </c>
      <c r="M371" s="28">
        <f t="shared" si="26"/>
        <v>9.1</v>
      </c>
      <c r="N371" s="10">
        <f t="shared" si="27"/>
        <v>226</v>
      </c>
      <c r="O371" s="40">
        <f t="shared" si="28"/>
        <v>-0.13999999999998636</v>
      </c>
      <c r="P371" s="30">
        <f t="shared" si="29"/>
        <v>43734</v>
      </c>
    </row>
    <row r="372" spans="1:16">
      <c r="A372" s="4" t="s">
        <v>369</v>
      </c>
      <c r="B372" s="5" t="s">
        <v>598</v>
      </c>
      <c r="C372" s="5" t="s">
        <v>633</v>
      </c>
      <c r="D372" s="5" t="s">
        <v>613</v>
      </c>
      <c r="E372" s="5" t="s">
        <v>618</v>
      </c>
      <c r="F372" s="6">
        <v>24255</v>
      </c>
      <c r="G372" s="7">
        <v>220.72</v>
      </c>
      <c r="H372" s="8">
        <v>26</v>
      </c>
      <c r="I372" s="8">
        <v>9</v>
      </c>
      <c r="J372" s="8">
        <f>IF(AND(C372="orio",D372="sestao"),85,IF(AND(C372="sestao",D372="orio"),parametros!$C$2,parametros!$C$3))</f>
        <v>85</v>
      </c>
      <c r="K372" s="8">
        <f t="shared" si="25"/>
        <v>2.6</v>
      </c>
      <c r="L372" s="8">
        <f>IF(OR(C372="orio",D372="orio"),parametros!$C$6,parametros!$C$7)</f>
        <v>9.1</v>
      </c>
      <c r="M372" s="28">
        <f t="shared" si="26"/>
        <v>9.1</v>
      </c>
      <c r="N372" s="10">
        <f t="shared" si="27"/>
        <v>221</v>
      </c>
      <c r="O372" s="40">
        <f t="shared" si="28"/>
        <v>-0.28000000000000114</v>
      </c>
      <c r="P372" s="30">
        <f t="shared" si="29"/>
        <v>43734</v>
      </c>
    </row>
    <row r="373" spans="1:16">
      <c r="A373" s="4" t="s">
        <v>375</v>
      </c>
      <c r="B373" s="5" t="s">
        <v>598</v>
      </c>
      <c r="C373" s="5" t="s">
        <v>633</v>
      </c>
      <c r="D373" s="5" t="s">
        <v>613</v>
      </c>
      <c r="E373" s="5" t="s">
        <v>618</v>
      </c>
      <c r="F373" s="6">
        <v>22820</v>
      </c>
      <c r="G373" s="7">
        <v>218.4</v>
      </c>
      <c r="H373" s="8">
        <v>26</v>
      </c>
      <c r="I373" s="8">
        <v>9</v>
      </c>
      <c r="J373" s="8">
        <f>IF(AND(C373="orio",D373="sestao"),85,IF(AND(C373="sestao",D373="orio"),parametros!$C$2,parametros!$C$3))</f>
        <v>85</v>
      </c>
      <c r="K373" s="8">
        <f t="shared" si="25"/>
        <v>2.57</v>
      </c>
      <c r="L373" s="8">
        <f>IF(OR(C373="orio",D373="orio"),parametros!$C$6,parametros!$C$7)</f>
        <v>9.1</v>
      </c>
      <c r="M373" s="28">
        <f t="shared" si="26"/>
        <v>9.57</v>
      </c>
      <c r="N373" s="10">
        <f t="shared" si="27"/>
        <v>208</v>
      </c>
      <c r="O373" s="40">
        <f t="shared" si="28"/>
        <v>10.400000000000006</v>
      </c>
      <c r="P373" s="30">
        <f t="shared" si="29"/>
        <v>43734</v>
      </c>
    </row>
    <row r="374" spans="1:16">
      <c r="A374" s="4" t="s">
        <v>373</v>
      </c>
      <c r="B374" s="5" t="s">
        <v>607</v>
      </c>
      <c r="C374" s="5" t="s">
        <v>614</v>
      </c>
      <c r="D374" s="5" t="s">
        <v>613</v>
      </c>
      <c r="E374" s="5" t="s">
        <v>619</v>
      </c>
      <c r="F374" s="6">
        <v>25900</v>
      </c>
      <c r="G374" s="7">
        <v>154.62</v>
      </c>
      <c r="H374" s="8">
        <v>26</v>
      </c>
      <c r="I374" s="8">
        <v>9</v>
      </c>
      <c r="J374" s="8">
        <f>IF(AND(C374="orio",D374="sestao"),85,IF(AND(C374="sestao",D374="orio"),parametros!$C$2,parametros!$C$3))</f>
        <v>73</v>
      </c>
      <c r="K374" s="8">
        <f t="shared" si="25"/>
        <v>2.12</v>
      </c>
      <c r="L374" s="8">
        <f>IF(OR(C374="orio",D374="orio"),parametros!$C$6,parametros!$C$7)</f>
        <v>5.97</v>
      </c>
      <c r="M374" s="28">
        <f t="shared" si="26"/>
        <v>5.97</v>
      </c>
      <c r="N374" s="10">
        <f t="shared" si="27"/>
        <v>155</v>
      </c>
      <c r="O374" s="40">
        <f t="shared" si="28"/>
        <v>-0.37999999999999545</v>
      </c>
      <c r="P374" s="30">
        <f t="shared" si="29"/>
        <v>43734</v>
      </c>
    </row>
    <row r="375" spans="1:16">
      <c r="A375" s="4" t="s">
        <v>374</v>
      </c>
      <c r="B375" s="5" t="s">
        <v>602</v>
      </c>
      <c r="C375" s="5" t="s">
        <v>614</v>
      </c>
      <c r="D375" s="5" t="s">
        <v>613</v>
      </c>
      <c r="E375" s="5" t="s">
        <v>619</v>
      </c>
      <c r="F375" s="6">
        <v>24780</v>
      </c>
      <c r="G375" s="7">
        <v>147.94</v>
      </c>
      <c r="H375" s="8">
        <v>26</v>
      </c>
      <c r="I375" s="8">
        <v>9</v>
      </c>
      <c r="J375" s="8">
        <f>IF(AND(C375="orio",D375="sestao"),85,IF(AND(C375="sestao",D375="orio"),parametros!$C$2,parametros!$C$3))</f>
        <v>73</v>
      </c>
      <c r="K375" s="8">
        <f t="shared" si="25"/>
        <v>2.0299999999999998</v>
      </c>
      <c r="L375" s="8">
        <f>IF(OR(C375="orio",D375="orio"),parametros!$C$6,parametros!$C$7)</f>
        <v>5.97</v>
      </c>
      <c r="M375" s="28">
        <f t="shared" si="26"/>
        <v>5.97</v>
      </c>
      <c r="N375" s="10">
        <f t="shared" si="27"/>
        <v>148</v>
      </c>
      <c r="O375" s="40">
        <f t="shared" si="28"/>
        <v>-6.0000000000002274E-2</v>
      </c>
      <c r="P375" s="30">
        <f t="shared" si="29"/>
        <v>43734</v>
      </c>
    </row>
    <row r="376" spans="1:16">
      <c r="A376" s="4" t="s">
        <v>371</v>
      </c>
      <c r="B376" s="5" t="s">
        <v>602</v>
      </c>
      <c r="C376" s="5" t="s">
        <v>614</v>
      </c>
      <c r="D376" s="5" t="s">
        <v>613</v>
      </c>
      <c r="E376" s="5" t="s">
        <v>619</v>
      </c>
      <c r="F376" s="6">
        <v>24750</v>
      </c>
      <c r="G376" s="7">
        <v>147.76</v>
      </c>
      <c r="H376" s="8">
        <v>26</v>
      </c>
      <c r="I376" s="8">
        <v>9</v>
      </c>
      <c r="J376" s="8">
        <f>IF(AND(C376="orio",D376="sestao"),85,IF(AND(C376="sestao",D376="orio"),parametros!$C$2,parametros!$C$3))</f>
        <v>73</v>
      </c>
      <c r="K376" s="8">
        <f t="shared" si="25"/>
        <v>2.02</v>
      </c>
      <c r="L376" s="8">
        <f>IF(OR(C376="orio",D376="orio"),parametros!$C$6,parametros!$C$7)</f>
        <v>5.97</v>
      </c>
      <c r="M376" s="28">
        <f t="shared" si="26"/>
        <v>5.97</v>
      </c>
      <c r="N376" s="10">
        <f t="shared" si="27"/>
        <v>148</v>
      </c>
      <c r="O376" s="40">
        <f t="shared" si="28"/>
        <v>-0.24000000000000909</v>
      </c>
      <c r="P376" s="30">
        <f t="shared" si="29"/>
        <v>43734</v>
      </c>
    </row>
    <row r="377" spans="1:16">
      <c r="A377" s="4" t="s">
        <v>382</v>
      </c>
      <c r="B377" s="5" t="s">
        <v>597</v>
      </c>
      <c r="C377" s="5" t="s">
        <v>633</v>
      </c>
      <c r="D377" s="5" t="s">
        <v>613</v>
      </c>
      <c r="E377" s="5" t="s">
        <v>618</v>
      </c>
      <c r="F377" s="6">
        <v>27780</v>
      </c>
      <c r="G377" s="7">
        <v>243.08</v>
      </c>
      <c r="H377" s="8">
        <v>27</v>
      </c>
      <c r="I377" s="8">
        <v>9</v>
      </c>
      <c r="J377" s="8">
        <f>IF(AND(C377="orio",D377="sestao"),85,IF(AND(C377="sestao",D377="orio"),parametros!$C$2,parametros!$C$3))</f>
        <v>85</v>
      </c>
      <c r="K377" s="8">
        <f t="shared" si="25"/>
        <v>2.86</v>
      </c>
      <c r="L377" s="8">
        <f>IF(OR(C377="orio",D377="orio"),parametros!$C$6,parametros!$C$7)</f>
        <v>9.1</v>
      </c>
      <c r="M377" s="28">
        <f t="shared" si="26"/>
        <v>8.75</v>
      </c>
      <c r="N377" s="10">
        <f t="shared" si="27"/>
        <v>253</v>
      </c>
      <c r="O377" s="40">
        <f t="shared" si="28"/>
        <v>-9.9199999999999875</v>
      </c>
      <c r="P377" s="30">
        <f t="shared" si="29"/>
        <v>43735</v>
      </c>
    </row>
    <row r="378" spans="1:16">
      <c r="A378" s="4" t="s">
        <v>362</v>
      </c>
      <c r="B378" s="5" t="s">
        <v>597</v>
      </c>
      <c r="C378" s="5" t="s">
        <v>633</v>
      </c>
      <c r="D378" s="5" t="s">
        <v>613</v>
      </c>
      <c r="E378" s="5" t="s">
        <v>618</v>
      </c>
      <c r="F378" s="6">
        <v>27520</v>
      </c>
      <c r="G378" s="7">
        <v>240.8</v>
      </c>
      <c r="H378" s="8">
        <v>27</v>
      </c>
      <c r="I378" s="8">
        <v>9</v>
      </c>
      <c r="J378" s="8">
        <f>IF(AND(C378="orio",D378="sestao"),85,IF(AND(C378="sestao",D378="orio"),parametros!$C$2,parametros!$C$3))</f>
        <v>85</v>
      </c>
      <c r="K378" s="8">
        <f t="shared" si="25"/>
        <v>2.83</v>
      </c>
      <c r="L378" s="8">
        <f>IF(OR(C378="orio",D378="orio"),parametros!$C$6,parametros!$C$7)</f>
        <v>9.1</v>
      </c>
      <c r="M378" s="28">
        <f t="shared" si="26"/>
        <v>8.75</v>
      </c>
      <c r="N378" s="10">
        <f t="shared" si="27"/>
        <v>250</v>
      </c>
      <c r="O378" s="40">
        <f t="shared" si="28"/>
        <v>-9.1999999999999886</v>
      </c>
      <c r="P378" s="30">
        <f t="shared" si="29"/>
        <v>43735</v>
      </c>
    </row>
    <row r="379" spans="1:16">
      <c r="A379" s="4" t="s">
        <v>387</v>
      </c>
      <c r="B379" s="5" t="s">
        <v>604</v>
      </c>
      <c r="C379" s="5" t="s">
        <v>633</v>
      </c>
      <c r="D379" s="5" t="s">
        <v>613</v>
      </c>
      <c r="E379" s="5" t="s">
        <v>618</v>
      </c>
      <c r="F379" s="6">
        <v>25840</v>
      </c>
      <c r="G379" s="7">
        <v>235.14</v>
      </c>
      <c r="H379" s="8">
        <v>27</v>
      </c>
      <c r="I379" s="8">
        <v>9</v>
      </c>
      <c r="J379" s="8">
        <f>IF(AND(C379="orio",D379="sestao"),85,IF(AND(C379="sestao",D379="orio"),parametros!$C$2,parametros!$C$3))</f>
        <v>85</v>
      </c>
      <c r="K379" s="8">
        <f t="shared" si="25"/>
        <v>2.77</v>
      </c>
      <c r="L379" s="8">
        <f>IF(OR(C379="orio",D379="orio"),parametros!$C$6,parametros!$C$7)</f>
        <v>9.1</v>
      </c>
      <c r="M379" s="28">
        <f t="shared" si="26"/>
        <v>9.1</v>
      </c>
      <c r="N379" s="10">
        <f t="shared" si="27"/>
        <v>235</v>
      </c>
      <c r="O379" s="40">
        <f t="shared" si="28"/>
        <v>0.13999999999998636</v>
      </c>
      <c r="P379" s="30">
        <f t="shared" si="29"/>
        <v>43735</v>
      </c>
    </row>
    <row r="380" spans="1:16">
      <c r="A380" s="4" t="s">
        <v>385</v>
      </c>
      <c r="B380" s="5" t="s">
        <v>598</v>
      </c>
      <c r="C380" s="5" t="s">
        <v>633</v>
      </c>
      <c r="D380" s="5" t="s">
        <v>613</v>
      </c>
      <c r="E380" s="5" t="s">
        <v>618</v>
      </c>
      <c r="F380" s="6">
        <v>24769</v>
      </c>
      <c r="G380" s="7">
        <v>225.4</v>
      </c>
      <c r="H380" s="8">
        <v>27</v>
      </c>
      <c r="I380" s="8">
        <v>9</v>
      </c>
      <c r="J380" s="8">
        <f>IF(AND(C380="orio",D380="sestao"),85,IF(AND(C380="sestao",D380="orio"),parametros!$C$2,parametros!$C$3))</f>
        <v>85</v>
      </c>
      <c r="K380" s="8">
        <f t="shared" si="25"/>
        <v>2.65</v>
      </c>
      <c r="L380" s="8">
        <f>IF(OR(C380="orio",D380="orio"),parametros!$C$6,parametros!$C$7)</f>
        <v>9.1</v>
      </c>
      <c r="M380" s="28">
        <f t="shared" si="26"/>
        <v>9.1</v>
      </c>
      <c r="N380" s="10">
        <f t="shared" si="27"/>
        <v>225</v>
      </c>
      <c r="O380" s="40">
        <f t="shared" si="28"/>
        <v>0.40000000000000568</v>
      </c>
      <c r="P380" s="30">
        <f t="shared" si="29"/>
        <v>43735</v>
      </c>
    </row>
    <row r="381" spans="1:16">
      <c r="A381" s="4" t="s">
        <v>386</v>
      </c>
      <c r="B381" s="5" t="s">
        <v>599</v>
      </c>
      <c r="C381" s="5" t="s">
        <v>633</v>
      </c>
      <c r="D381" s="5" t="s">
        <v>613</v>
      </c>
      <c r="E381" s="5" t="s">
        <v>618</v>
      </c>
      <c r="F381" s="6">
        <v>23600</v>
      </c>
      <c r="G381" s="7">
        <v>218.4</v>
      </c>
      <c r="H381" s="8">
        <v>27</v>
      </c>
      <c r="I381" s="8">
        <v>9</v>
      </c>
      <c r="J381" s="8">
        <f>IF(AND(C381="orio",D381="sestao"),85,IF(AND(C381="sestao",D381="orio"),parametros!$C$2,parametros!$C$3))</f>
        <v>85</v>
      </c>
      <c r="K381" s="8">
        <f t="shared" si="25"/>
        <v>2.57</v>
      </c>
      <c r="L381" s="8">
        <f>IF(OR(C381="orio",D381="orio"),parametros!$C$6,parametros!$C$7)</f>
        <v>9.1</v>
      </c>
      <c r="M381" s="28">
        <f t="shared" si="26"/>
        <v>9.25</v>
      </c>
      <c r="N381" s="10">
        <f t="shared" si="27"/>
        <v>215</v>
      </c>
      <c r="O381" s="40">
        <f t="shared" si="28"/>
        <v>3.4000000000000057</v>
      </c>
      <c r="P381" s="30">
        <f t="shared" si="29"/>
        <v>43735</v>
      </c>
    </row>
    <row r="382" spans="1:16">
      <c r="A382" s="4" t="s">
        <v>378</v>
      </c>
      <c r="B382" s="5" t="s">
        <v>600</v>
      </c>
      <c r="C382" s="5" t="s">
        <v>633</v>
      </c>
      <c r="D382" s="5" t="s">
        <v>613</v>
      </c>
      <c r="E382" s="5" t="s">
        <v>618</v>
      </c>
      <c r="F382" s="6">
        <v>22580</v>
      </c>
      <c r="G382" s="7">
        <v>218.4</v>
      </c>
      <c r="H382" s="8">
        <v>27</v>
      </c>
      <c r="I382" s="8">
        <v>9</v>
      </c>
      <c r="J382" s="8">
        <f>IF(AND(C382="orio",D382="sestao"),85,IF(AND(C382="sestao",D382="orio"),parametros!$C$2,parametros!$C$3))</f>
        <v>85</v>
      </c>
      <c r="K382" s="8">
        <f t="shared" si="25"/>
        <v>2.57</v>
      </c>
      <c r="L382" s="8">
        <f>IF(OR(C382="orio",D382="orio"),parametros!$C$6,parametros!$C$7)</f>
        <v>9.1</v>
      </c>
      <c r="M382" s="28">
        <f t="shared" si="26"/>
        <v>9.67</v>
      </c>
      <c r="N382" s="10">
        <f t="shared" si="27"/>
        <v>205</v>
      </c>
      <c r="O382" s="40">
        <f t="shared" si="28"/>
        <v>13.400000000000006</v>
      </c>
      <c r="P382" s="30">
        <f t="shared" si="29"/>
        <v>43735</v>
      </c>
    </row>
    <row r="383" spans="1:16">
      <c r="A383" s="4" t="s">
        <v>383</v>
      </c>
      <c r="B383" s="5" t="s">
        <v>600</v>
      </c>
      <c r="C383" s="5" t="s">
        <v>633</v>
      </c>
      <c r="D383" s="5" t="s">
        <v>613</v>
      </c>
      <c r="E383" s="5" t="s">
        <v>618</v>
      </c>
      <c r="F383" s="6">
        <v>15438</v>
      </c>
      <c r="G383" s="7">
        <v>218.4</v>
      </c>
      <c r="H383" s="8">
        <v>27</v>
      </c>
      <c r="I383" s="8">
        <v>9</v>
      </c>
      <c r="J383" s="8">
        <f>IF(AND(C383="orio",D383="sestao"),85,IF(AND(C383="sestao",D383="orio"),parametros!$C$2,parametros!$C$3))</f>
        <v>85</v>
      </c>
      <c r="K383" s="8">
        <f t="shared" si="25"/>
        <v>2.57</v>
      </c>
      <c r="L383" s="8">
        <f>IF(OR(C383="orio",D383="orio"),parametros!$C$6,parametros!$C$7)</f>
        <v>9.1</v>
      </c>
      <c r="M383" s="28">
        <f t="shared" si="26"/>
        <v>14.15</v>
      </c>
      <c r="N383" s="10">
        <f t="shared" si="27"/>
        <v>140</v>
      </c>
      <c r="O383" s="40">
        <f t="shared" si="28"/>
        <v>78.400000000000006</v>
      </c>
      <c r="P383" s="30">
        <f t="shared" si="29"/>
        <v>43735</v>
      </c>
    </row>
    <row r="384" spans="1:16">
      <c r="A384" s="4" t="s">
        <v>384</v>
      </c>
      <c r="B384" s="5" t="s">
        <v>602</v>
      </c>
      <c r="C384" s="5" t="s">
        <v>614</v>
      </c>
      <c r="D384" s="5" t="s">
        <v>613</v>
      </c>
      <c r="E384" s="5" t="s">
        <v>619</v>
      </c>
      <c r="F384" s="6">
        <v>26640</v>
      </c>
      <c r="G384" s="7">
        <v>159.04</v>
      </c>
      <c r="H384" s="8">
        <v>27</v>
      </c>
      <c r="I384" s="8">
        <v>9</v>
      </c>
      <c r="J384" s="8">
        <f>IF(AND(C384="orio",D384="sestao"),85,IF(AND(C384="sestao",D384="orio"),parametros!$C$2,parametros!$C$3))</f>
        <v>73</v>
      </c>
      <c r="K384" s="8">
        <f t="shared" si="25"/>
        <v>2.1800000000000002</v>
      </c>
      <c r="L384" s="8">
        <f>IF(OR(C384="orio",D384="orio"),parametros!$C$6,parametros!$C$7)</f>
        <v>5.97</v>
      </c>
      <c r="M384" s="28">
        <f t="shared" si="26"/>
        <v>5.97</v>
      </c>
      <c r="N384" s="10">
        <f t="shared" si="27"/>
        <v>159</v>
      </c>
      <c r="O384" s="40">
        <f t="shared" si="28"/>
        <v>3.9999999999992042E-2</v>
      </c>
      <c r="P384" s="30">
        <f t="shared" si="29"/>
        <v>43735</v>
      </c>
    </row>
    <row r="385" spans="1:16">
      <c r="A385" s="4" t="s">
        <v>381</v>
      </c>
      <c r="B385" s="5" t="s">
        <v>602</v>
      </c>
      <c r="C385" s="5" t="s">
        <v>614</v>
      </c>
      <c r="D385" s="5" t="s">
        <v>613</v>
      </c>
      <c r="E385" s="5" t="s">
        <v>619</v>
      </c>
      <c r="F385" s="6">
        <v>24860</v>
      </c>
      <c r="G385" s="7">
        <v>148.41</v>
      </c>
      <c r="H385" s="8">
        <v>27</v>
      </c>
      <c r="I385" s="8">
        <v>9</v>
      </c>
      <c r="J385" s="8">
        <f>IF(AND(C385="orio",D385="sestao"),85,IF(AND(C385="sestao",D385="orio"),parametros!$C$2,parametros!$C$3))</f>
        <v>73</v>
      </c>
      <c r="K385" s="8">
        <f t="shared" si="25"/>
        <v>2.0299999999999998</v>
      </c>
      <c r="L385" s="8">
        <f>IF(OR(C385="orio",D385="orio"),parametros!$C$6,parametros!$C$7)</f>
        <v>5.97</v>
      </c>
      <c r="M385" s="28">
        <f t="shared" si="26"/>
        <v>5.97</v>
      </c>
      <c r="N385" s="10">
        <f t="shared" si="27"/>
        <v>148</v>
      </c>
      <c r="O385" s="40">
        <f t="shared" si="28"/>
        <v>0.40999999999999659</v>
      </c>
      <c r="P385" s="30">
        <f t="shared" si="29"/>
        <v>43735</v>
      </c>
    </row>
    <row r="386" spans="1:16">
      <c r="A386" s="4" t="s">
        <v>380</v>
      </c>
      <c r="B386" s="5" t="s">
        <v>607</v>
      </c>
      <c r="C386" s="5" t="s">
        <v>614</v>
      </c>
      <c r="D386" s="5" t="s">
        <v>613</v>
      </c>
      <c r="E386" s="5" t="s">
        <v>619</v>
      </c>
      <c r="F386" s="6">
        <v>21520</v>
      </c>
      <c r="G386" s="7">
        <v>143.28</v>
      </c>
      <c r="H386" s="8">
        <v>27</v>
      </c>
      <c r="I386" s="8">
        <v>9</v>
      </c>
      <c r="J386" s="8">
        <f>IF(AND(C386="orio",D386="sestao"),85,IF(AND(C386="sestao",D386="orio"),parametros!$C$2,parametros!$C$3))</f>
        <v>73</v>
      </c>
      <c r="K386" s="8">
        <f t="shared" ref="K386:K449" si="30">ROUND(G386/J386,2)</f>
        <v>1.96</v>
      </c>
      <c r="L386" s="8">
        <f>IF(OR(C386="orio",D386="orio"),parametros!$C$6,parametros!$C$7)</f>
        <v>5.97</v>
      </c>
      <c r="M386" s="28">
        <f t="shared" ref="M386:M449" si="31">ROUND(G386/(F386/1000),2)</f>
        <v>6.66</v>
      </c>
      <c r="N386" s="10">
        <f t="shared" ref="N386:N449" si="32">ROUND((F386/1000)*L386,0)</f>
        <v>128</v>
      </c>
      <c r="O386" s="40">
        <f t="shared" ref="O386:O449" si="33">G386-N386</f>
        <v>15.280000000000001</v>
      </c>
      <c r="P386" s="30">
        <f t="shared" ref="P386:P449" si="34">DATE(2019,I386,H386)</f>
        <v>43735</v>
      </c>
    </row>
    <row r="387" spans="1:16">
      <c r="A387" s="4" t="s">
        <v>379</v>
      </c>
      <c r="B387" s="5" t="s">
        <v>602</v>
      </c>
      <c r="C387" s="5" t="s">
        <v>614</v>
      </c>
      <c r="D387" s="5" t="s">
        <v>613</v>
      </c>
      <c r="E387" s="5" t="s">
        <v>619</v>
      </c>
      <c r="F387" s="6">
        <v>20280</v>
      </c>
      <c r="G387" s="7">
        <v>143.28</v>
      </c>
      <c r="H387" s="8">
        <v>27</v>
      </c>
      <c r="I387" s="8">
        <v>9</v>
      </c>
      <c r="J387" s="8">
        <f>IF(AND(C387="orio",D387="sestao"),85,IF(AND(C387="sestao",D387="orio"),parametros!$C$2,parametros!$C$3))</f>
        <v>73</v>
      </c>
      <c r="K387" s="8">
        <f t="shared" si="30"/>
        <v>1.96</v>
      </c>
      <c r="L387" s="8">
        <f>IF(OR(C387="orio",D387="orio"),parametros!$C$6,parametros!$C$7)</f>
        <v>5.97</v>
      </c>
      <c r="M387" s="28">
        <f t="shared" si="31"/>
        <v>7.07</v>
      </c>
      <c r="N387" s="10">
        <f t="shared" si="32"/>
        <v>121</v>
      </c>
      <c r="O387" s="40">
        <f t="shared" si="33"/>
        <v>22.28</v>
      </c>
      <c r="P387" s="30">
        <f t="shared" si="34"/>
        <v>43735</v>
      </c>
    </row>
    <row r="388" spans="1:16">
      <c r="A388" s="4" t="s">
        <v>391</v>
      </c>
      <c r="B388" s="5" t="s">
        <v>597</v>
      </c>
      <c r="C388" s="5" t="s">
        <v>633</v>
      </c>
      <c r="D388" s="5" t="s">
        <v>613</v>
      </c>
      <c r="E388" s="5" t="s">
        <v>618</v>
      </c>
      <c r="F388" s="6">
        <v>27560</v>
      </c>
      <c r="G388" s="7">
        <v>241.15</v>
      </c>
      <c r="H388" s="8">
        <v>28</v>
      </c>
      <c r="I388" s="8">
        <v>9</v>
      </c>
      <c r="J388" s="8">
        <f>IF(AND(C388="orio",D388="sestao"),85,IF(AND(C388="sestao",D388="orio"),parametros!$C$2,parametros!$C$3))</f>
        <v>85</v>
      </c>
      <c r="K388" s="8">
        <f t="shared" si="30"/>
        <v>2.84</v>
      </c>
      <c r="L388" s="8">
        <f>IF(OR(C388="orio",D388="orio"),parametros!$C$6,parametros!$C$7)</f>
        <v>9.1</v>
      </c>
      <c r="M388" s="28">
        <f t="shared" si="31"/>
        <v>8.75</v>
      </c>
      <c r="N388" s="10">
        <f t="shared" si="32"/>
        <v>251</v>
      </c>
      <c r="O388" s="40">
        <f t="shared" si="33"/>
        <v>-9.8499999999999943</v>
      </c>
      <c r="P388" s="30">
        <f t="shared" si="34"/>
        <v>43736</v>
      </c>
    </row>
    <row r="389" spans="1:16">
      <c r="A389" s="4" t="s">
        <v>390</v>
      </c>
      <c r="B389" s="5" t="s">
        <v>597</v>
      </c>
      <c r="C389" s="5" t="s">
        <v>633</v>
      </c>
      <c r="D389" s="5" t="s">
        <v>613</v>
      </c>
      <c r="E389" s="5" t="s">
        <v>618</v>
      </c>
      <c r="F389" s="6">
        <v>26580</v>
      </c>
      <c r="G389" s="7">
        <v>232.58</v>
      </c>
      <c r="H389" s="8">
        <v>28</v>
      </c>
      <c r="I389" s="8">
        <v>9</v>
      </c>
      <c r="J389" s="8">
        <f>IF(AND(C389="orio",D389="sestao"),85,IF(AND(C389="sestao",D389="orio"),parametros!$C$2,parametros!$C$3))</f>
        <v>85</v>
      </c>
      <c r="K389" s="8">
        <f t="shared" si="30"/>
        <v>2.74</v>
      </c>
      <c r="L389" s="8">
        <f>IF(OR(C389="orio",D389="orio"),parametros!$C$6,parametros!$C$7)</f>
        <v>9.1</v>
      </c>
      <c r="M389" s="28">
        <f t="shared" si="31"/>
        <v>8.75</v>
      </c>
      <c r="N389" s="10">
        <f t="shared" si="32"/>
        <v>242</v>
      </c>
      <c r="O389" s="40">
        <f t="shared" si="33"/>
        <v>-9.4199999999999875</v>
      </c>
      <c r="P389" s="30">
        <f t="shared" si="34"/>
        <v>43736</v>
      </c>
    </row>
    <row r="390" spans="1:16">
      <c r="A390" s="4" t="s">
        <v>388</v>
      </c>
      <c r="B390" s="5" t="s">
        <v>600</v>
      </c>
      <c r="C390" s="5" t="s">
        <v>633</v>
      </c>
      <c r="D390" s="5" t="s">
        <v>613</v>
      </c>
      <c r="E390" s="5" t="s">
        <v>618</v>
      </c>
      <c r="F390" s="6">
        <v>24200</v>
      </c>
      <c r="G390" s="7">
        <v>220.22</v>
      </c>
      <c r="H390" s="8">
        <v>28</v>
      </c>
      <c r="I390" s="8">
        <v>9</v>
      </c>
      <c r="J390" s="8">
        <f>IF(AND(C390="orio",D390="sestao"),85,IF(AND(C390="sestao",D390="orio"),parametros!$C$2,parametros!$C$3))</f>
        <v>85</v>
      </c>
      <c r="K390" s="8">
        <f t="shared" si="30"/>
        <v>2.59</v>
      </c>
      <c r="L390" s="8">
        <f>IF(OR(C390="orio",D390="orio"),parametros!$C$6,parametros!$C$7)</f>
        <v>9.1</v>
      </c>
      <c r="M390" s="28">
        <f t="shared" si="31"/>
        <v>9.1</v>
      </c>
      <c r="N390" s="10">
        <f t="shared" si="32"/>
        <v>220</v>
      </c>
      <c r="O390" s="40">
        <f t="shared" si="33"/>
        <v>0.21999999999999886</v>
      </c>
      <c r="P390" s="30">
        <f t="shared" si="34"/>
        <v>43736</v>
      </c>
    </row>
    <row r="391" spans="1:16">
      <c r="A391" s="4" t="s">
        <v>392</v>
      </c>
      <c r="B391" s="5" t="s">
        <v>604</v>
      </c>
      <c r="C391" s="5" t="s">
        <v>633</v>
      </c>
      <c r="D391" s="5" t="s">
        <v>613</v>
      </c>
      <c r="E391" s="5" t="s">
        <v>618</v>
      </c>
      <c r="F391" s="6">
        <v>24140</v>
      </c>
      <c r="G391" s="7">
        <v>219.67</v>
      </c>
      <c r="H391" s="8">
        <v>28</v>
      </c>
      <c r="I391" s="8">
        <v>9</v>
      </c>
      <c r="J391" s="8">
        <f>IF(AND(C391="orio",D391="sestao"),85,IF(AND(C391="sestao",D391="orio"),parametros!$C$2,parametros!$C$3))</f>
        <v>85</v>
      </c>
      <c r="K391" s="8">
        <f t="shared" si="30"/>
        <v>2.58</v>
      </c>
      <c r="L391" s="8">
        <f>IF(OR(C391="orio",D391="orio"),parametros!$C$6,parametros!$C$7)</f>
        <v>9.1</v>
      </c>
      <c r="M391" s="28">
        <f t="shared" si="31"/>
        <v>9.1</v>
      </c>
      <c r="N391" s="10">
        <f t="shared" si="32"/>
        <v>220</v>
      </c>
      <c r="O391" s="40">
        <f t="shared" si="33"/>
        <v>-0.33000000000001251</v>
      </c>
      <c r="P391" s="30">
        <f t="shared" si="34"/>
        <v>43736</v>
      </c>
    </row>
    <row r="392" spans="1:16">
      <c r="A392" s="4" t="s">
        <v>389</v>
      </c>
      <c r="B392" s="5" t="s">
        <v>607</v>
      </c>
      <c r="C392" s="5" t="s">
        <v>614</v>
      </c>
      <c r="D392" s="5" t="s">
        <v>613</v>
      </c>
      <c r="E392" s="5" t="s">
        <v>619</v>
      </c>
      <c r="F392" s="6">
        <v>21020</v>
      </c>
      <c r="G392" s="7">
        <v>143.28</v>
      </c>
      <c r="H392" s="8">
        <v>28</v>
      </c>
      <c r="I392" s="8">
        <v>9</v>
      </c>
      <c r="J392" s="8">
        <f>IF(AND(C392="orio",D392="sestao"),85,IF(AND(C392="sestao",D392="orio"),parametros!$C$2,parametros!$C$3))</f>
        <v>73</v>
      </c>
      <c r="K392" s="8">
        <f t="shared" si="30"/>
        <v>1.96</v>
      </c>
      <c r="L392" s="8">
        <f>IF(OR(C392="orio",D392="orio"),parametros!$C$6,parametros!$C$7)</f>
        <v>5.97</v>
      </c>
      <c r="M392" s="28">
        <f t="shared" si="31"/>
        <v>6.82</v>
      </c>
      <c r="N392" s="10">
        <f t="shared" si="32"/>
        <v>125</v>
      </c>
      <c r="O392" s="40">
        <f t="shared" si="33"/>
        <v>18.28</v>
      </c>
      <c r="P392" s="30">
        <f t="shared" si="34"/>
        <v>43736</v>
      </c>
    </row>
    <row r="393" spans="1:16">
      <c r="A393" s="4" t="s">
        <v>394</v>
      </c>
      <c r="B393" s="5" t="s">
        <v>597</v>
      </c>
      <c r="C393" s="5" t="s">
        <v>633</v>
      </c>
      <c r="D393" s="5" t="s">
        <v>613</v>
      </c>
      <c r="E393" s="5" t="s">
        <v>618</v>
      </c>
      <c r="F393" s="6">
        <v>26960</v>
      </c>
      <c r="G393" s="7">
        <v>235.9</v>
      </c>
      <c r="H393" s="8">
        <v>29</v>
      </c>
      <c r="I393" s="8">
        <v>9</v>
      </c>
      <c r="J393" s="8">
        <f>IF(AND(C393="orio",D393="sestao"),85,IF(AND(C393="sestao",D393="orio"),parametros!$C$2,parametros!$C$3))</f>
        <v>85</v>
      </c>
      <c r="K393" s="8">
        <f t="shared" si="30"/>
        <v>2.78</v>
      </c>
      <c r="L393" s="8">
        <f>IF(OR(C393="orio",D393="orio"),parametros!$C$6,parametros!$C$7)</f>
        <v>9.1</v>
      </c>
      <c r="M393" s="28">
        <f t="shared" si="31"/>
        <v>8.75</v>
      </c>
      <c r="N393" s="10">
        <f t="shared" si="32"/>
        <v>245</v>
      </c>
      <c r="O393" s="40">
        <f t="shared" si="33"/>
        <v>-9.0999999999999943</v>
      </c>
      <c r="P393" s="30">
        <f t="shared" si="34"/>
        <v>43737</v>
      </c>
    </row>
    <row r="394" spans="1:16">
      <c r="A394" s="4" t="s">
        <v>395</v>
      </c>
      <c r="B394" s="5" t="s">
        <v>597</v>
      </c>
      <c r="C394" s="5" t="s">
        <v>633</v>
      </c>
      <c r="D394" s="5" t="s">
        <v>613</v>
      </c>
      <c r="E394" s="5" t="s">
        <v>618</v>
      </c>
      <c r="F394" s="6">
        <v>26840</v>
      </c>
      <c r="G394" s="7">
        <v>234.85</v>
      </c>
      <c r="H394" s="8">
        <v>29</v>
      </c>
      <c r="I394" s="8">
        <v>9</v>
      </c>
      <c r="J394" s="8">
        <f>IF(AND(C394="orio",D394="sestao"),85,IF(AND(C394="sestao",D394="orio"),parametros!$C$2,parametros!$C$3))</f>
        <v>85</v>
      </c>
      <c r="K394" s="8">
        <f t="shared" si="30"/>
        <v>2.76</v>
      </c>
      <c r="L394" s="8">
        <f>IF(OR(C394="orio",D394="orio"),parametros!$C$6,parametros!$C$7)</f>
        <v>9.1</v>
      </c>
      <c r="M394" s="28">
        <f t="shared" si="31"/>
        <v>8.75</v>
      </c>
      <c r="N394" s="10">
        <f t="shared" si="32"/>
        <v>244</v>
      </c>
      <c r="O394" s="40">
        <f t="shared" si="33"/>
        <v>-9.1500000000000057</v>
      </c>
      <c r="P394" s="30">
        <f t="shared" si="34"/>
        <v>43737</v>
      </c>
    </row>
    <row r="395" spans="1:16">
      <c r="A395" s="4" t="s">
        <v>397</v>
      </c>
      <c r="B395" s="5" t="s">
        <v>604</v>
      </c>
      <c r="C395" s="5" t="s">
        <v>633</v>
      </c>
      <c r="D395" s="5" t="s">
        <v>613</v>
      </c>
      <c r="E395" s="5" t="s">
        <v>618</v>
      </c>
      <c r="F395" s="6">
        <v>24760</v>
      </c>
      <c r="G395" s="7">
        <v>225.32</v>
      </c>
      <c r="H395" s="8">
        <v>29</v>
      </c>
      <c r="I395" s="8">
        <v>9</v>
      </c>
      <c r="J395" s="8">
        <f>IF(AND(C395="orio",D395="sestao"),85,IF(AND(C395="sestao",D395="orio"),parametros!$C$2,parametros!$C$3))</f>
        <v>85</v>
      </c>
      <c r="K395" s="8">
        <f t="shared" si="30"/>
        <v>2.65</v>
      </c>
      <c r="L395" s="8">
        <f>IF(OR(C395="orio",D395="orio"),parametros!$C$6,parametros!$C$7)</f>
        <v>9.1</v>
      </c>
      <c r="M395" s="28">
        <f t="shared" si="31"/>
        <v>9.1</v>
      </c>
      <c r="N395" s="10">
        <f t="shared" si="32"/>
        <v>225</v>
      </c>
      <c r="O395" s="40">
        <f t="shared" si="33"/>
        <v>0.31999999999999318</v>
      </c>
      <c r="P395" s="30">
        <f t="shared" si="34"/>
        <v>43737</v>
      </c>
    </row>
    <row r="396" spans="1:16">
      <c r="A396" s="4" t="s">
        <v>396</v>
      </c>
      <c r="B396" s="5" t="s">
        <v>599</v>
      </c>
      <c r="C396" s="5" t="s">
        <v>633</v>
      </c>
      <c r="D396" s="5" t="s">
        <v>613</v>
      </c>
      <c r="E396" s="5" t="s">
        <v>618</v>
      </c>
      <c r="F396" s="6">
        <v>24740</v>
      </c>
      <c r="G396" s="7">
        <v>225.13</v>
      </c>
      <c r="H396" s="8">
        <v>29</v>
      </c>
      <c r="I396" s="8">
        <v>9</v>
      </c>
      <c r="J396" s="8">
        <f>IF(AND(C396="orio",D396="sestao"),85,IF(AND(C396="sestao",D396="orio"),parametros!$C$2,parametros!$C$3))</f>
        <v>85</v>
      </c>
      <c r="K396" s="8">
        <f t="shared" si="30"/>
        <v>2.65</v>
      </c>
      <c r="L396" s="8">
        <f>IF(OR(C396="orio",D396="orio"),parametros!$C$6,parametros!$C$7)</f>
        <v>9.1</v>
      </c>
      <c r="M396" s="28">
        <f t="shared" si="31"/>
        <v>9.1</v>
      </c>
      <c r="N396" s="10">
        <f t="shared" si="32"/>
        <v>225</v>
      </c>
      <c r="O396" s="40">
        <f t="shared" si="33"/>
        <v>0.12999999999999545</v>
      </c>
      <c r="P396" s="30">
        <f t="shared" si="34"/>
        <v>43737</v>
      </c>
    </row>
    <row r="397" spans="1:16">
      <c r="A397" s="4" t="s">
        <v>393</v>
      </c>
      <c r="B397" s="5" t="s">
        <v>600</v>
      </c>
      <c r="C397" s="5" t="s">
        <v>633</v>
      </c>
      <c r="D397" s="5" t="s">
        <v>613</v>
      </c>
      <c r="E397" s="5" t="s">
        <v>618</v>
      </c>
      <c r="F397" s="6">
        <v>23920</v>
      </c>
      <c r="G397" s="7">
        <v>218.4</v>
      </c>
      <c r="H397" s="8">
        <v>29</v>
      </c>
      <c r="I397" s="8">
        <v>9</v>
      </c>
      <c r="J397" s="8">
        <f>IF(AND(C397="orio",D397="sestao"),85,IF(AND(C397="sestao",D397="orio"),parametros!$C$2,parametros!$C$3))</f>
        <v>85</v>
      </c>
      <c r="K397" s="8">
        <f t="shared" si="30"/>
        <v>2.57</v>
      </c>
      <c r="L397" s="8">
        <f>IF(OR(C397="orio",D397="orio"),parametros!$C$6,parametros!$C$7)</f>
        <v>9.1</v>
      </c>
      <c r="M397" s="28">
        <f t="shared" si="31"/>
        <v>9.1300000000000008</v>
      </c>
      <c r="N397" s="10">
        <f t="shared" si="32"/>
        <v>218</v>
      </c>
      <c r="O397" s="40">
        <f t="shared" si="33"/>
        <v>0.40000000000000568</v>
      </c>
      <c r="P397" s="30">
        <f t="shared" si="34"/>
        <v>43737</v>
      </c>
    </row>
    <row r="398" spans="1:16">
      <c r="A398" s="4" t="s">
        <v>399</v>
      </c>
      <c r="B398" s="5" t="s">
        <v>600</v>
      </c>
      <c r="C398" s="5" t="s">
        <v>633</v>
      </c>
      <c r="D398" s="5" t="s">
        <v>613</v>
      </c>
      <c r="E398" s="5" t="s">
        <v>618</v>
      </c>
      <c r="F398" s="6">
        <v>5045</v>
      </c>
      <c r="G398" s="7">
        <v>52.57</v>
      </c>
      <c r="H398" s="8">
        <v>29</v>
      </c>
      <c r="I398" s="8">
        <v>9</v>
      </c>
      <c r="J398" s="8">
        <f>IF(AND(C398="orio",D398="sestao"),85,IF(AND(C398="sestao",D398="orio"),parametros!$C$2,parametros!$C$3))</f>
        <v>85</v>
      </c>
      <c r="K398" s="8">
        <f t="shared" si="30"/>
        <v>0.62</v>
      </c>
      <c r="L398" s="8">
        <f>IF(OR(C398="orio",D398="orio"),parametros!$C$6,parametros!$C$7)</f>
        <v>9.1</v>
      </c>
      <c r="M398" s="28">
        <f t="shared" si="31"/>
        <v>10.42</v>
      </c>
      <c r="N398" s="10">
        <f t="shared" si="32"/>
        <v>46</v>
      </c>
      <c r="O398" s="40">
        <f t="shared" si="33"/>
        <v>6.57</v>
      </c>
      <c r="P398" s="30">
        <f t="shared" si="34"/>
        <v>43737</v>
      </c>
    </row>
    <row r="399" spans="1:16">
      <c r="A399" s="4" t="s">
        <v>398</v>
      </c>
      <c r="B399" s="5" t="s">
        <v>601</v>
      </c>
      <c r="C399" s="5" t="s">
        <v>613</v>
      </c>
      <c r="D399" s="5" t="s">
        <v>614</v>
      </c>
      <c r="E399" s="5" t="s">
        <v>619</v>
      </c>
      <c r="F399" s="6">
        <v>26020</v>
      </c>
      <c r="G399" s="7">
        <v>155.34</v>
      </c>
      <c r="H399" s="8">
        <v>29</v>
      </c>
      <c r="I399" s="8">
        <v>9</v>
      </c>
      <c r="J399" s="8">
        <f>IF(AND(C399="orio",D399="sestao"),85,IF(AND(C399="sestao",D399="orio"),parametros!$C$2,parametros!$C$3))</f>
        <v>73</v>
      </c>
      <c r="K399" s="8">
        <f t="shared" si="30"/>
        <v>2.13</v>
      </c>
      <c r="L399" s="8">
        <f>IF(OR(C399="orio",D399="orio"),parametros!$C$6,parametros!$C$7)</f>
        <v>5.97</v>
      </c>
      <c r="M399" s="28">
        <f t="shared" si="31"/>
        <v>5.97</v>
      </c>
      <c r="N399" s="10">
        <f t="shared" si="32"/>
        <v>155</v>
      </c>
      <c r="O399" s="40">
        <f t="shared" si="33"/>
        <v>0.34000000000000341</v>
      </c>
      <c r="P399" s="30">
        <f t="shared" si="34"/>
        <v>43737</v>
      </c>
    </row>
    <row r="400" spans="1:16">
      <c r="A400" s="4" t="s">
        <v>400</v>
      </c>
      <c r="B400" s="5" t="s">
        <v>606</v>
      </c>
      <c r="C400" s="5" t="s">
        <v>613</v>
      </c>
      <c r="D400" s="5" t="s">
        <v>614</v>
      </c>
      <c r="E400" s="5" t="s">
        <v>619</v>
      </c>
      <c r="F400" s="6">
        <v>23252</v>
      </c>
      <c r="G400" s="7">
        <v>143.28</v>
      </c>
      <c r="H400" s="8">
        <v>29</v>
      </c>
      <c r="I400" s="8">
        <v>9</v>
      </c>
      <c r="J400" s="8">
        <f>IF(AND(C400="orio",D400="sestao"),85,IF(AND(C400="sestao",D400="orio"),parametros!$C$2,parametros!$C$3))</f>
        <v>73</v>
      </c>
      <c r="K400" s="8">
        <f t="shared" si="30"/>
        <v>1.96</v>
      </c>
      <c r="L400" s="8">
        <f>IF(OR(C400="orio",D400="orio"),parametros!$C$6,parametros!$C$7)</f>
        <v>5.97</v>
      </c>
      <c r="M400" s="28">
        <f t="shared" si="31"/>
        <v>6.16</v>
      </c>
      <c r="N400" s="10">
        <f t="shared" si="32"/>
        <v>139</v>
      </c>
      <c r="O400" s="40">
        <f t="shared" si="33"/>
        <v>4.2800000000000011</v>
      </c>
      <c r="P400" s="30">
        <f t="shared" si="34"/>
        <v>43737</v>
      </c>
    </row>
    <row r="401" spans="1:16">
      <c r="A401" s="4" t="s">
        <v>401</v>
      </c>
      <c r="B401" s="5" t="s">
        <v>601</v>
      </c>
      <c r="C401" s="5" t="s">
        <v>613</v>
      </c>
      <c r="D401" s="5" t="s">
        <v>614</v>
      </c>
      <c r="E401" s="5" t="s">
        <v>619</v>
      </c>
      <c r="F401" s="6">
        <v>19985</v>
      </c>
      <c r="G401" s="7">
        <v>143.28</v>
      </c>
      <c r="H401" s="8">
        <v>29</v>
      </c>
      <c r="I401" s="8">
        <v>9</v>
      </c>
      <c r="J401" s="8">
        <f>IF(AND(C401="orio",D401="sestao"),85,IF(AND(C401="sestao",D401="orio"),parametros!$C$2,parametros!$C$3))</f>
        <v>73</v>
      </c>
      <c r="K401" s="8">
        <f t="shared" si="30"/>
        <v>1.96</v>
      </c>
      <c r="L401" s="8">
        <f>IF(OR(C401="orio",D401="orio"),parametros!$C$6,parametros!$C$7)</f>
        <v>5.97</v>
      </c>
      <c r="M401" s="28">
        <f t="shared" si="31"/>
        <v>7.17</v>
      </c>
      <c r="N401" s="10">
        <f t="shared" si="32"/>
        <v>119</v>
      </c>
      <c r="O401" s="40">
        <f t="shared" si="33"/>
        <v>24.28</v>
      </c>
      <c r="P401" s="30">
        <f t="shared" si="34"/>
        <v>43737</v>
      </c>
    </row>
    <row r="402" spans="1:16">
      <c r="A402" s="4" t="s">
        <v>403</v>
      </c>
      <c r="B402" s="5" t="s">
        <v>597</v>
      </c>
      <c r="C402" s="5" t="s">
        <v>633</v>
      </c>
      <c r="D402" s="5" t="s">
        <v>613</v>
      </c>
      <c r="E402" s="5" t="s">
        <v>618</v>
      </c>
      <c r="F402" s="6">
        <v>25840</v>
      </c>
      <c r="G402" s="7">
        <v>226.1</v>
      </c>
      <c r="H402" s="8">
        <v>2</v>
      </c>
      <c r="I402" s="8">
        <v>10</v>
      </c>
      <c r="J402" s="8">
        <f>IF(AND(C402="orio",D402="sestao"),85,IF(AND(C402="sestao",D402="orio"),parametros!$C$2,parametros!$C$3))</f>
        <v>85</v>
      </c>
      <c r="K402" s="8">
        <f t="shared" si="30"/>
        <v>2.66</v>
      </c>
      <c r="L402" s="8">
        <f>IF(OR(C402="orio",D402="orio"),parametros!$C$6,parametros!$C$7)</f>
        <v>9.1</v>
      </c>
      <c r="M402" s="28">
        <f t="shared" si="31"/>
        <v>8.75</v>
      </c>
      <c r="N402" s="10">
        <f t="shared" si="32"/>
        <v>235</v>
      </c>
      <c r="O402" s="40">
        <f t="shared" si="33"/>
        <v>-8.9000000000000057</v>
      </c>
      <c r="P402" s="30">
        <f t="shared" si="34"/>
        <v>43740</v>
      </c>
    </row>
    <row r="403" spans="1:16">
      <c r="A403" s="4" t="s">
        <v>404</v>
      </c>
      <c r="B403" s="5" t="s">
        <v>597</v>
      </c>
      <c r="C403" s="5" t="s">
        <v>633</v>
      </c>
      <c r="D403" s="5" t="s">
        <v>613</v>
      </c>
      <c r="E403" s="5" t="s">
        <v>618</v>
      </c>
      <c r="F403" s="6">
        <v>25620</v>
      </c>
      <c r="G403" s="7">
        <v>224.18</v>
      </c>
      <c r="H403" s="8">
        <v>2</v>
      </c>
      <c r="I403" s="8">
        <v>10</v>
      </c>
      <c r="J403" s="8">
        <f>IF(AND(C403="orio",D403="sestao"),85,IF(AND(C403="sestao",D403="orio"),parametros!$C$2,parametros!$C$3))</f>
        <v>85</v>
      </c>
      <c r="K403" s="8">
        <f t="shared" si="30"/>
        <v>2.64</v>
      </c>
      <c r="L403" s="8">
        <f>IF(OR(C403="orio",D403="orio"),parametros!$C$6,parametros!$C$7)</f>
        <v>9.1</v>
      </c>
      <c r="M403" s="28">
        <f t="shared" si="31"/>
        <v>8.75</v>
      </c>
      <c r="N403" s="10">
        <f t="shared" si="32"/>
        <v>233</v>
      </c>
      <c r="O403" s="40">
        <f t="shared" si="33"/>
        <v>-8.8199999999999932</v>
      </c>
      <c r="P403" s="30">
        <f t="shared" si="34"/>
        <v>43740</v>
      </c>
    </row>
    <row r="404" spans="1:16">
      <c r="A404" s="4" t="s">
        <v>405</v>
      </c>
      <c r="B404" s="5" t="s">
        <v>600</v>
      </c>
      <c r="C404" s="5" t="s">
        <v>633</v>
      </c>
      <c r="D404" s="5" t="s">
        <v>613</v>
      </c>
      <c r="E404" s="5" t="s">
        <v>618</v>
      </c>
      <c r="F404" s="6">
        <v>23440</v>
      </c>
      <c r="G404" s="7">
        <v>218.4</v>
      </c>
      <c r="H404" s="8">
        <v>2</v>
      </c>
      <c r="I404" s="8">
        <v>10</v>
      </c>
      <c r="J404" s="8">
        <f>IF(AND(C404="orio",D404="sestao"),85,IF(AND(C404="sestao",D404="orio"),parametros!$C$2,parametros!$C$3))</f>
        <v>85</v>
      </c>
      <c r="K404" s="8">
        <f t="shared" si="30"/>
        <v>2.57</v>
      </c>
      <c r="L404" s="8">
        <f>IF(OR(C404="orio",D404="orio"),parametros!$C$6,parametros!$C$7)</f>
        <v>9.1</v>
      </c>
      <c r="M404" s="28">
        <f t="shared" si="31"/>
        <v>9.32</v>
      </c>
      <c r="N404" s="10">
        <f t="shared" si="32"/>
        <v>213</v>
      </c>
      <c r="O404" s="40">
        <f t="shared" si="33"/>
        <v>5.4000000000000057</v>
      </c>
      <c r="P404" s="30">
        <f t="shared" si="34"/>
        <v>43740</v>
      </c>
    </row>
    <row r="405" spans="1:16">
      <c r="A405" s="4" t="s">
        <v>402</v>
      </c>
      <c r="B405" s="5" t="s">
        <v>602</v>
      </c>
      <c r="C405" s="5" t="s">
        <v>614</v>
      </c>
      <c r="D405" s="5" t="s">
        <v>613</v>
      </c>
      <c r="E405" s="5" t="s">
        <v>619</v>
      </c>
      <c r="F405" s="6">
        <v>25280</v>
      </c>
      <c r="G405" s="7">
        <v>150.91999999999999</v>
      </c>
      <c r="H405" s="8">
        <v>2</v>
      </c>
      <c r="I405" s="8">
        <v>10</v>
      </c>
      <c r="J405" s="8">
        <f>IF(AND(C405="orio",D405="sestao"),85,IF(AND(C405="sestao",D405="orio"),parametros!$C$2,parametros!$C$3))</f>
        <v>73</v>
      </c>
      <c r="K405" s="8">
        <f t="shared" si="30"/>
        <v>2.0699999999999998</v>
      </c>
      <c r="L405" s="8">
        <f>IF(OR(C405="orio",D405="orio"),parametros!$C$6,parametros!$C$7)</f>
        <v>5.97</v>
      </c>
      <c r="M405" s="28">
        <f t="shared" si="31"/>
        <v>5.97</v>
      </c>
      <c r="N405" s="10">
        <f t="shared" si="32"/>
        <v>151</v>
      </c>
      <c r="O405" s="40">
        <f t="shared" si="33"/>
        <v>-8.0000000000012506E-2</v>
      </c>
      <c r="P405" s="30">
        <f t="shared" si="34"/>
        <v>43740</v>
      </c>
    </row>
    <row r="406" spans="1:16">
      <c r="A406" s="4" t="s">
        <v>408</v>
      </c>
      <c r="B406" s="5" t="s">
        <v>597</v>
      </c>
      <c r="C406" s="5" t="s">
        <v>633</v>
      </c>
      <c r="D406" s="5" t="s">
        <v>613</v>
      </c>
      <c r="E406" s="5" t="s">
        <v>618</v>
      </c>
      <c r="F406" s="6">
        <v>27980</v>
      </c>
      <c r="G406" s="7">
        <v>244.83</v>
      </c>
      <c r="H406" s="8">
        <v>3</v>
      </c>
      <c r="I406" s="8">
        <v>10</v>
      </c>
      <c r="J406" s="8">
        <f>IF(AND(C406="orio",D406="sestao"),85,IF(AND(C406="sestao",D406="orio"),parametros!$C$2,parametros!$C$3))</f>
        <v>85</v>
      </c>
      <c r="K406" s="8">
        <f t="shared" si="30"/>
        <v>2.88</v>
      </c>
      <c r="L406" s="8">
        <f>IF(OR(C406="orio",D406="orio"),parametros!$C$6,parametros!$C$7)</f>
        <v>9.1</v>
      </c>
      <c r="M406" s="28">
        <f t="shared" si="31"/>
        <v>8.75</v>
      </c>
      <c r="N406" s="10">
        <f t="shared" si="32"/>
        <v>255</v>
      </c>
      <c r="O406" s="40">
        <f t="shared" si="33"/>
        <v>-10.169999999999987</v>
      </c>
      <c r="P406" s="30">
        <f t="shared" si="34"/>
        <v>43741</v>
      </c>
    </row>
    <row r="407" spans="1:16">
      <c r="A407" s="4" t="s">
        <v>407</v>
      </c>
      <c r="B407" s="5" t="s">
        <v>598</v>
      </c>
      <c r="C407" s="5" t="s">
        <v>633</v>
      </c>
      <c r="D407" s="5" t="s">
        <v>613</v>
      </c>
      <c r="E407" s="5" t="s">
        <v>618</v>
      </c>
      <c r="F407" s="6">
        <v>24760</v>
      </c>
      <c r="G407" s="7">
        <v>225.32</v>
      </c>
      <c r="H407" s="8">
        <v>3</v>
      </c>
      <c r="I407" s="8">
        <v>10</v>
      </c>
      <c r="J407" s="8">
        <f>IF(AND(C407="orio",D407="sestao"),85,IF(AND(C407="sestao",D407="orio"),parametros!$C$2,parametros!$C$3))</f>
        <v>85</v>
      </c>
      <c r="K407" s="8">
        <f t="shared" si="30"/>
        <v>2.65</v>
      </c>
      <c r="L407" s="8">
        <f>IF(OR(C407="orio",D407="orio"),parametros!$C$6,parametros!$C$7)</f>
        <v>9.1</v>
      </c>
      <c r="M407" s="28">
        <f t="shared" si="31"/>
        <v>9.1</v>
      </c>
      <c r="N407" s="10">
        <f t="shared" si="32"/>
        <v>225</v>
      </c>
      <c r="O407" s="40">
        <f t="shared" si="33"/>
        <v>0.31999999999999318</v>
      </c>
      <c r="P407" s="30">
        <f t="shared" si="34"/>
        <v>43741</v>
      </c>
    </row>
    <row r="408" spans="1:16">
      <c r="A408" s="4" t="s">
        <v>412</v>
      </c>
      <c r="B408" s="5" t="s">
        <v>599</v>
      </c>
      <c r="C408" s="5" t="s">
        <v>633</v>
      </c>
      <c r="D408" s="5" t="s">
        <v>613</v>
      </c>
      <c r="E408" s="5" t="s">
        <v>618</v>
      </c>
      <c r="F408" s="6">
        <v>24620</v>
      </c>
      <c r="G408" s="7">
        <v>224.04</v>
      </c>
      <c r="H408" s="8">
        <v>3</v>
      </c>
      <c r="I408" s="8">
        <v>10</v>
      </c>
      <c r="J408" s="8">
        <f>IF(AND(C408="orio",D408="sestao"),85,IF(AND(C408="sestao",D408="orio"),parametros!$C$2,parametros!$C$3))</f>
        <v>85</v>
      </c>
      <c r="K408" s="8">
        <f t="shared" si="30"/>
        <v>2.64</v>
      </c>
      <c r="L408" s="8">
        <f>IF(OR(C408="orio",D408="orio"),parametros!$C$6,parametros!$C$7)</f>
        <v>9.1</v>
      </c>
      <c r="M408" s="28">
        <f t="shared" si="31"/>
        <v>9.1</v>
      </c>
      <c r="N408" s="10">
        <f t="shared" si="32"/>
        <v>224</v>
      </c>
      <c r="O408" s="40">
        <f t="shared" si="33"/>
        <v>3.9999999999992042E-2</v>
      </c>
      <c r="P408" s="30">
        <f t="shared" si="34"/>
        <v>43741</v>
      </c>
    </row>
    <row r="409" spans="1:16">
      <c r="A409" s="4" t="s">
        <v>409</v>
      </c>
      <c r="B409" s="5" t="s">
        <v>598</v>
      </c>
      <c r="C409" s="5" t="s">
        <v>633</v>
      </c>
      <c r="D409" s="5" t="s">
        <v>613</v>
      </c>
      <c r="E409" s="5" t="s">
        <v>618</v>
      </c>
      <c r="F409" s="6">
        <v>24560</v>
      </c>
      <c r="G409" s="7">
        <v>223.5</v>
      </c>
      <c r="H409" s="8">
        <v>3</v>
      </c>
      <c r="I409" s="8">
        <v>10</v>
      </c>
      <c r="J409" s="8">
        <f>IF(AND(C409="orio",D409="sestao"),85,IF(AND(C409="sestao",D409="orio"),parametros!$C$2,parametros!$C$3))</f>
        <v>85</v>
      </c>
      <c r="K409" s="8">
        <f t="shared" si="30"/>
        <v>2.63</v>
      </c>
      <c r="L409" s="8">
        <f>IF(OR(C409="orio",D409="orio"),parametros!$C$6,parametros!$C$7)</f>
        <v>9.1</v>
      </c>
      <c r="M409" s="28">
        <f t="shared" si="31"/>
        <v>9.1</v>
      </c>
      <c r="N409" s="10">
        <f t="shared" si="32"/>
        <v>223</v>
      </c>
      <c r="O409" s="40">
        <f t="shared" si="33"/>
        <v>0.5</v>
      </c>
      <c r="P409" s="30">
        <f t="shared" si="34"/>
        <v>43741</v>
      </c>
    </row>
    <row r="410" spans="1:16">
      <c r="A410" s="4" t="s">
        <v>410</v>
      </c>
      <c r="B410" s="5" t="s">
        <v>598</v>
      </c>
      <c r="C410" s="5" t="s">
        <v>633</v>
      </c>
      <c r="D410" s="5" t="s">
        <v>613</v>
      </c>
      <c r="E410" s="5" t="s">
        <v>618</v>
      </c>
      <c r="F410" s="6">
        <v>24500</v>
      </c>
      <c r="G410" s="7">
        <v>222.95</v>
      </c>
      <c r="H410" s="8">
        <v>3</v>
      </c>
      <c r="I410" s="8">
        <v>10</v>
      </c>
      <c r="J410" s="8">
        <f>IF(AND(C410="orio",D410="sestao"),85,IF(AND(C410="sestao",D410="orio"),parametros!$C$2,parametros!$C$3))</f>
        <v>85</v>
      </c>
      <c r="K410" s="8">
        <f t="shared" si="30"/>
        <v>2.62</v>
      </c>
      <c r="L410" s="8">
        <f>IF(OR(C410="orio",D410="orio"),parametros!$C$6,parametros!$C$7)</f>
        <v>9.1</v>
      </c>
      <c r="M410" s="28">
        <f t="shared" si="31"/>
        <v>9.1</v>
      </c>
      <c r="N410" s="10">
        <f t="shared" si="32"/>
        <v>223</v>
      </c>
      <c r="O410" s="40">
        <f t="shared" si="33"/>
        <v>-5.0000000000011369E-2</v>
      </c>
      <c r="P410" s="30">
        <f t="shared" si="34"/>
        <v>43741</v>
      </c>
    </row>
    <row r="411" spans="1:16">
      <c r="A411" s="4" t="s">
        <v>406</v>
      </c>
      <c r="B411" s="5" t="s">
        <v>600</v>
      </c>
      <c r="C411" s="5" t="s">
        <v>633</v>
      </c>
      <c r="D411" s="5" t="s">
        <v>613</v>
      </c>
      <c r="E411" s="5" t="s">
        <v>618</v>
      </c>
      <c r="F411" s="6">
        <v>24360</v>
      </c>
      <c r="G411" s="7">
        <v>221.68</v>
      </c>
      <c r="H411" s="8">
        <v>3</v>
      </c>
      <c r="I411" s="8">
        <v>10</v>
      </c>
      <c r="J411" s="8">
        <f>IF(AND(C411="orio",D411="sestao"),85,IF(AND(C411="sestao",D411="orio"),parametros!$C$2,parametros!$C$3))</f>
        <v>85</v>
      </c>
      <c r="K411" s="8">
        <f t="shared" si="30"/>
        <v>2.61</v>
      </c>
      <c r="L411" s="8">
        <f>IF(OR(C411="orio",D411="orio"),parametros!$C$6,parametros!$C$7)</f>
        <v>9.1</v>
      </c>
      <c r="M411" s="28">
        <f t="shared" si="31"/>
        <v>9.1</v>
      </c>
      <c r="N411" s="10">
        <f t="shared" si="32"/>
        <v>222</v>
      </c>
      <c r="O411" s="40">
        <f t="shared" si="33"/>
        <v>-0.31999999999999318</v>
      </c>
      <c r="P411" s="30">
        <f t="shared" si="34"/>
        <v>43741</v>
      </c>
    </row>
    <row r="412" spans="1:16">
      <c r="A412" s="4" t="s">
        <v>411</v>
      </c>
      <c r="B412" s="5" t="s">
        <v>598</v>
      </c>
      <c r="C412" s="5" t="s">
        <v>633</v>
      </c>
      <c r="D412" s="5" t="s">
        <v>613</v>
      </c>
      <c r="E412" s="5" t="s">
        <v>618</v>
      </c>
      <c r="F412" s="6">
        <v>23480</v>
      </c>
      <c r="G412" s="7">
        <v>218.4</v>
      </c>
      <c r="H412" s="8">
        <v>3</v>
      </c>
      <c r="I412" s="8">
        <v>10</v>
      </c>
      <c r="J412" s="8">
        <f>IF(AND(C412="orio",D412="sestao"),85,IF(AND(C412="sestao",D412="orio"),parametros!$C$2,parametros!$C$3))</f>
        <v>85</v>
      </c>
      <c r="K412" s="8">
        <f t="shared" si="30"/>
        <v>2.57</v>
      </c>
      <c r="L412" s="8">
        <f>IF(OR(C412="orio",D412="orio"),parametros!$C$6,parametros!$C$7)</f>
        <v>9.1</v>
      </c>
      <c r="M412" s="28">
        <f t="shared" si="31"/>
        <v>9.3000000000000007</v>
      </c>
      <c r="N412" s="10">
        <f t="shared" si="32"/>
        <v>214</v>
      </c>
      <c r="O412" s="40">
        <f t="shared" si="33"/>
        <v>4.4000000000000057</v>
      </c>
      <c r="P412" s="30">
        <f t="shared" si="34"/>
        <v>43741</v>
      </c>
    </row>
    <row r="413" spans="1:16">
      <c r="A413" s="4" t="s">
        <v>420</v>
      </c>
      <c r="B413" s="5" t="s">
        <v>611</v>
      </c>
      <c r="C413" s="5" t="s">
        <v>613</v>
      </c>
      <c r="D413" s="5" t="s">
        <v>614</v>
      </c>
      <c r="E413" s="5" t="s">
        <v>619</v>
      </c>
      <c r="F413" s="6">
        <v>16061</v>
      </c>
      <c r="G413" s="7">
        <v>95.88</v>
      </c>
      <c r="H413" s="8">
        <v>3</v>
      </c>
      <c r="I413" s="8">
        <v>10</v>
      </c>
      <c r="J413" s="8">
        <f>IF(AND(C413="orio",D413="sestao"),85,IF(AND(C413="sestao",D413="orio"),parametros!$C$2,parametros!$C$3))</f>
        <v>73</v>
      </c>
      <c r="K413" s="8">
        <f t="shared" si="30"/>
        <v>1.31</v>
      </c>
      <c r="L413" s="8">
        <f>IF(OR(C413="orio",D413="orio"),parametros!$C$6,parametros!$C$7)</f>
        <v>5.97</v>
      </c>
      <c r="M413" s="28">
        <f t="shared" si="31"/>
        <v>5.97</v>
      </c>
      <c r="N413" s="10">
        <f t="shared" si="32"/>
        <v>96</v>
      </c>
      <c r="O413" s="40">
        <f t="shared" si="33"/>
        <v>-0.12000000000000455</v>
      </c>
      <c r="P413" s="30">
        <f t="shared" si="34"/>
        <v>43741</v>
      </c>
    </row>
    <row r="414" spans="1:16">
      <c r="A414" s="4" t="s">
        <v>413</v>
      </c>
      <c r="B414" s="5" t="s">
        <v>597</v>
      </c>
      <c r="C414" s="5" t="s">
        <v>633</v>
      </c>
      <c r="D414" s="5" t="s">
        <v>613</v>
      </c>
      <c r="E414" s="5" t="s">
        <v>618</v>
      </c>
      <c r="F414" s="6">
        <v>27932</v>
      </c>
      <c r="G414" s="7">
        <v>244.41</v>
      </c>
      <c r="H414" s="8">
        <v>4</v>
      </c>
      <c r="I414" s="8">
        <v>10</v>
      </c>
      <c r="J414" s="8">
        <f>IF(AND(C414="orio",D414="sestao"),85,IF(AND(C414="sestao",D414="orio"),parametros!$C$2,parametros!$C$3))</f>
        <v>85</v>
      </c>
      <c r="K414" s="8">
        <f t="shared" si="30"/>
        <v>2.88</v>
      </c>
      <c r="L414" s="8">
        <f>IF(OR(C414="orio",D414="orio"),parametros!$C$6,parametros!$C$7)</f>
        <v>9.1</v>
      </c>
      <c r="M414" s="28">
        <f t="shared" si="31"/>
        <v>8.75</v>
      </c>
      <c r="N414" s="10">
        <f t="shared" si="32"/>
        <v>254</v>
      </c>
      <c r="O414" s="40">
        <f t="shared" si="33"/>
        <v>-9.5900000000000034</v>
      </c>
      <c r="P414" s="30">
        <f t="shared" si="34"/>
        <v>43742</v>
      </c>
    </row>
    <row r="415" spans="1:16">
      <c r="A415" s="4" t="s">
        <v>415</v>
      </c>
      <c r="B415" s="5" t="s">
        <v>597</v>
      </c>
      <c r="C415" s="5" t="s">
        <v>633</v>
      </c>
      <c r="D415" s="5" t="s">
        <v>613</v>
      </c>
      <c r="E415" s="5" t="s">
        <v>618</v>
      </c>
      <c r="F415" s="6">
        <v>27700</v>
      </c>
      <c r="G415" s="7">
        <v>242.38</v>
      </c>
      <c r="H415" s="8">
        <v>4</v>
      </c>
      <c r="I415" s="8">
        <v>10</v>
      </c>
      <c r="J415" s="8">
        <f>IF(AND(C415="orio",D415="sestao"),85,IF(AND(C415="sestao",D415="orio"),parametros!$C$2,parametros!$C$3))</f>
        <v>85</v>
      </c>
      <c r="K415" s="8">
        <f t="shared" si="30"/>
        <v>2.85</v>
      </c>
      <c r="L415" s="8">
        <f>IF(OR(C415="orio",D415="orio"),parametros!$C$6,parametros!$C$7)</f>
        <v>9.1</v>
      </c>
      <c r="M415" s="28">
        <f t="shared" si="31"/>
        <v>8.75</v>
      </c>
      <c r="N415" s="10">
        <f t="shared" si="32"/>
        <v>252</v>
      </c>
      <c r="O415" s="40">
        <f t="shared" si="33"/>
        <v>-9.6200000000000045</v>
      </c>
      <c r="P415" s="30">
        <f t="shared" si="34"/>
        <v>43742</v>
      </c>
    </row>
    <row r="416" spans="1:16">
      <c r="A416" s="4" t="s">
        <v>414</v>
      </c>
      <c r="B416" s="5" t="s">
        <v>597</v>
      </c>
      <c r="C416" s="5" t="s">
        <v>633</v>
      </c>
      <c r="D416" s="5" t="s">
        <v>613</v>
      </c>
      <c r="E416" s="5" t="s">
        <v>618</v>
      </c>
      <c r="F416" s="6">
        <v>27480</v>
      </c>
      <c r="G416" s="7">
        <v>240.45</v>
      </c>
      <c r="H416" s="8">
        <v>4</v>
      </c>
      <c r="I416" s="8">
        <v>10</v>
      </c>
      <c r="J416" s="8">
        <f>IF(AND(C416="orio",D416="sestao"),85,IF(AND(C416="sestao",D416="orio"),parametros!$C$2,parametros!$C$3))</f>
        <v>85</v>
      </c>
      <c r="K416" s="8">
        <f t="shared" si="30"/>
        <v>2.83</v>
      </c>
      <c r="L416" s="8">
        <f>IF(OR(C416="orio",D416="orio"),parametros!$C$6,parametros!$C$7)</f>
        <v>9.1</v>
      </c>
      <c r="M416" s="28">
        <f t="shared" si="31"/>
        <v>8.75</v>
      </c>
      <c r="N416" s="10">
        <f t="shared" si="32"/>
        <v>250</v>
      </c>
      <c r="O416" s="40">
        <f t="shared" si="33"/>
        <v>-9.5500000000000114</v>
      </c>
      <c r="P416" s="30">
        <f t="shared" si="34"/>
        <v>43742</v>
      </c>
    </row>
    <row r="417" spans="1:16">
      <c r="A417" s="4" t="s">
        <v>417</v>
      </c>
      <c r="B417" s="5" t="s">
        <v>597</v>
      </c>
      <c r="C417" s="5" t="s">
        <v>633</v>
      </c>
      <c r="D417" s="5" t="s">
        <v>613</v>
      </c>
      <c r="E417" s="5" t="s">
        <v>618</v>
      </c>
      <c r="F417" s="6">
        <v>26180</v>
      </c>
      <c r="G417" s="7">
        <v>229.08</v>
      </c>
      <c r="H417" s="8">
        <v>5</v>
      </c>
      <c r="I417" s="8">
        <v>10</v>
      </c>
      <c r="J417" s="8">
        <f>IF(AND(C417="orio",D417="sestao"),85,IF(AND(C417="sestao",D417="orio"),parametros!$C$2,parametros!$C$3))</f>
        <v>85</v>
      </c>
      <c r="K417" s="8">
        <f t="shared" si="30"/>
        <v>2.7</v>
      </c>
      <c r="L417" s="8">
        <f>IF(OR(C417="orio",D417="orio"),parametros!$C$6,parametros!$C$7)</f>
        <v>9.1</v>
      </c>
      <c r="M417" s="28">
        <f t="shared" si="31"/>
        <v>8.75</v>
      </c>
      <c r="N417" s="10">
        <f t="shared" si="32"/>
        <v>238</v>
      </c>
      <c r="O417" s="40">
        <f t="shared" si="33"/>
        <v>-8.9199999999999875</v>
      </c>
      <c r="P417" s="30">
        <f t="shared" si="34"/>
        <v>43743</v>
      </c>
    </row>
    <row r="418" spans="1:16">
      <c r="A418" s="4" t="s">
        <v>418</v>
      </c>
      <c r="B418" s="5" t="s">
        <v>597</v>
      </c>
      <c r="C418" s="5" t="s">
        <v>633</v>
      </c>
      <c r="D418" s="5" t="s">
        <v>613</v>
      </c>
      <c r="E418" s="5" t="s">
        <v>618</v>
      </c>
      <c r="F418" s="6">
        <v>25260</v>
      </c>
      <c r="G418" s="7">
        <v>221.03</v>
      </c>
      <c r="H418" s="8">
        <v>5</v>
      </c>
      <c r="I418" s="8">
        <v>10</v>
      </c>
      <c r="J418" s="8">
        <f>IF(AND(C418="orio",D418="sestao"),85,IF(AND(C418="sestao",D418="orio"),parametros!$C$2,parametros!$C$3))</f>
        <v>85</v>
      </c>
      <c r="K418" s="8">
        <f t="shared" si="30"/>
        <v>2.6</v>
      </c>
      <c r="L418" s="8">
        <f>IF(OR(C418="orio",D418="orio"),parametros!$C$6,parametros!$C$7)</f>
        <v>9.1</v>
      </c>
      <c r="M418" s="28">
        <f t="shared" si="31"/>
        <v>8.75</v>
      </c>
      <c r="N418" s="10">
        <f t="shared" si="32"/>
        <v>230</v>
      </c>
      <c r="O418" s="40">
        <f t="shared" si="33"/>
        <v>-8.9699999999999989</v>
      </c>
      <c r="P418" s="30">
        <f t="shared" si="34"/>
        <v>43743</v>
      </c>
    </row>
    <row r="419" spans="1:16">
      <c r="A419" s="4" t="s">
        <v>419</v>
      </c>
      <c r="B419" s="5" t="s">
        <v>598</v>
      </c>
      <c r="C419" s="5" t="s">
        <v>633</v>
      </c>
      <c r="D419" s="5" t="s">
        <v>613</v>
      </c>
      <c r="E419" s="5" t="s">
        <v>619</v>
      </c>
      <c r="F419" s="6">
        <v>23500</v>
      </c>
      <c r="G419" s="7">
        <v>218.4</v>
      </c>
      <c r="H419" s="8">
        <v>5</v>
      </c>
      <c r="I419" s="8">
        <v>10</v>
      </c>
      <c r="J419" s="8">
        <f>IF(AND(C419="orio",D419="sestao"),85,IF(AND(C419="sestao",D419="orio"),parametros!$C$2,parametros!$C$3))</f>
        <v>85</v>
      </c>
      <c r="K419" s="8">
        <f t="shared" si="30"/>
        <v>2.57</v>
      </c>
      <c r="L419" s="8">
        <f>IF(OR(C419="orio",D419="orio"),parametros!$C$6,parametros!$C$7)</f>
        <v>9.1</v>
      </c>
      <c r="M419" s="28">
        <f t="shared" si="31"/>
        <v>9.2899999999999991</v>
      </c>
      <c r="N419" s="10">
        <f t="shared" si="32"/>
        <v>214</v>
      </c>
      <c r="O419" s="40">
        <f t="shared" si="33"/>
        <v>4.4000000000000057</v>
      </c>
      <c r="P419" s="30">
        <f t="shared" si="34"/>
        <v>43743</v>
      </c>
    </row>
    <row r="420" spans="1:16">
      <c r="A420" s="4" t="s">
        <v>427</v>
      </c>
      <c r="B420" s="5" t="s">
        <v>597</v>
      </c>
      <c r="C420" s="5" t="s">
        <v>633</v>
      </c>
      <c r="D420" s="5" t="s">
        <v>613</v>
      </c>
      <c r="E420" s="5" t="s">
        <v>618</v>
      </c>
      <c r="F420" s="6">
        <v>27520</v>
      </c>
      <c r="G420" s="7">
        <v>240.8</v>
      </c>
      <c r="H420" s="8">
        <v>6</v>
      </c>
      <c r="I420" s="8">
        <v>10</v>
      </c>
      <c r="J420" s="8">
        <f>IF(AND(C420="orio",D420="sestao"),85,IF(AND(C420="sestao",D420="orio"),parametros!$C$2,parametros!$C$3))</f>
        <v>85</v>
      </c>
      <c r="K420" s="8">
        <f t="shared" si="30"/>
        <v>2.83</v>
      </c>
      <c r="L420" s="8">
        <f>IF(OR(C420="orio",D420="orio"),parametros!$C$6,parametros!$C$7)</f>
        <v>9.1</v>
      </c>
      <c r="M420" s="28">
        <f t="shared" si="31"/>
        <v>8.75</v>
      </c>
      <c r="N420" s="10">
        <f t="shared" si="32"/>
        <v>250</v>
      </c>
      <c r="O420" s="40">
        <f t="shared" si="33"/>
        <v>-9.1999999999999886</v>
      </c>
      <c r="P420" s="30">
        <f t="shared" si="34"/>
        <v>43744</v>
      </c>
    </row>
    <row r="421" spans="1:16">
      <c r="A421" s="4" t="s">
        <v>426</v>
      </c>
      <c r="B421" s="5" t="s">
        <v>597</v>
      </c>
      <c r="C421" s="5" t="s">
        <v>633</v>
      </c>
      <c r="D421" s="5" t="s">
        <v>613</v>
      </c>
      <c r="E421" s="5" t="s">
        <v>618</v>
      </c>
      <c r="F421" s="6">
        <v>27400</v>
      </c>
      <c r="G421" s="7">
        <v>239.75</v>
      </c>
      <c r="H421" s="8">
        <v>6</v>
      </c>
      <c r="I421" s="8">
        <v>10</v>
      </c>
      <c r="J421" s="8">
        <f>IF(AND(C421="orio",D421="sestao"),85,IF(AND(C421="sestao",D421="orio"),parametros!$C$2,parametros!$C$3))</f>
        <v>85</v>
      </c>
      <c r="K421" s="8">
        <f t="shared" si="30"/>
        <v>2.82</v>
      </c>
      <c r="L421" s="8">
        <f>IF(OR(C421="orio",D421="orio"),parametros!$C$6,parametros!$C$7)</f>
        <v>9.1</v>
      </c>
      <c r="M421" s="28">
        <f t="shared" si="31"/>
        <v>8.75</v>
      </c>
      <c r="N421" s="10">
        <f t="shared" si="32"/>
        <v>249</v>
      </c>
      <c r="O421" s="40">
        <f t="shared" si="33"/>
        <v>-9.25</v>
      </c>
      <c r="P421" s="30">
        <f t="shared" si="34"/>
        <v>43744</v>
      </c>
    </row>
    <row r="422" spans="1:16">
      <c r="A422" s="4" t="s">
        <v>423</v>
      </c>
      <c r="B422" s="5" t="s">
        <v>599</v>
      </c>
      <c r="C422" s="5" t="s">
        <v>633</v>
      </c>
      <c r="D422" s="5" t="s">
        <v>613</v>
      </c>
      <c r="E422" s="5" t="s">
        <v>618</v>
      </c>
      <c r="F422" s="6">
        <v>25080</v>
      </c>
      <c r="G422" s="7">
        <v>228.23</v>
      </c>
      <c r="H422" s="8">
        <v>6</v>
      </c>
      <c r="I422" s="8">
        <v>10</v>
      </c>
      <c r="J422" s="8">
        <f>IF(AND(C422="orio",D422="sestao"),85,IF(AND(C422="sestao",D422="orio"),parametros!$C$2,parametros!$C$3))</f>
        <v>85</v>
      </c>
      <c r="K422" s="8">
        <f t="shared" si="30"/>
        <v>2.69</v>
      </c>
      <c r="L422" s="8">
        <f>IF(OR(C422="orio",D422="orio"),parametros!$C$6,parametros!$C$7)</f>
        <v>9.1</v>
      </c>
      <c r="M422" s="28">
        <f t="shared" si="31"/>
        <v>9.1</v>
      </c>
      <c r="N422" s="10">
        <f t="shared" si="32"/>
        <v>228</v>
      </c>
      <c r="O422" s="40">
        <f t="shared" si="33"/>
        <v>0.22999999999998977</v>
      </c>
      <c r="P422" s="30">
        <f t="shared" si="34"/>
        <v>43744</v>
      </c>
    </row>
    <row r="423" spans="1:16">
      <c r="A423" s="4" t="s">
        <v>429</v>
      </c>
      <c r="B423" s="5" t="s">
        <v>600</v>
      </c>
      <c r="C423" s="5" t="s">
        <v>633</v>
      </c>
      <c r="D423" s="5" t="s">
        <v>613</v>
      </c>
      <c r="E423" s="5" t="s">
        <v>618</v>
      </c>
      <c r="F423" s="6">
        <v>24960</v>
      </c>
      <c r="G423" s="7">
        <v>227.14</v>
      </c>
      <c r="H423" s="8">
        <v>6</v>
      </c>
      <c r="I423" s="8">
        <v>10</v>
      </c>
      <c r="J423" s="8">
        <f>IF(AND(C423="orio",D423="sestao"),85,IF(AND(C423="sestao",D423="orio"),parametros!$C$2,parametros!$C$3))</f>
        <v>85</v>
      </c>
      <c r="K423" s="8">
        <f t="shared" si="30"/>
        <v>2.67</v>
      </c>
      <c r="L423" s="8">
        <f>IF(OR(C423="orio",D423="orio"),parametros!$C$6,parametros!$C$7)</f>
        <v>9.1</v>
      </c>
      <c r="M423" s="28">
        <f t="shared" si="31"/>
        <v>9.1</v>
      </c>
      <c r="N423" s="10">
        <f t="shared" si="32"/>
        <v>227</v>
      </c>
      <c r="O423" s="40">
        <f t="shared" si="33"/>
        <v>0.13999999999998636</v>
      </c>
      <c r="P423" s="30">
        <f t="shared" si="34"/>
        <v>43744</v>
      </c>
    </row>
    <row r="424" spans="1:16">
      <c r="A424" s="4" t="s">
        <v>424</v>
      </c>
      <c r="B424" s="5" t="s">
        <v>600</v>
      </c>
      <c r="C424" s="5" t="s">
        <v>633</v>
      </c>
      <c r="D424" s="5" t="s">
        <v>613</v>
      </c>
      <c r="E424" s="5" t="s">
        <v>618</v>
      </c>
      <c r="F424" s="6">
        <v>24940</v>
      </c>
      <c r="G424" s="7">
        <v>226.95</v>
      </c>
      <c r="H424" s="8">
        <v>6</v>
      </c>
      <c r="I424" s="8">
        <v>10</v>
      </c>
      <c r="J424" s="8">
        <f>IF(AND(C424="orio",D424="sestao"),85,IF(AND(C424="sestao",D424="orio"),parametros!$C$2,parametros!$C$3))</f>
        <v>85</v>
      </c>
      <c r="K424" s="8">
        <f t="shared" si="30"/>
        <v>2.67</v>
      </c>
      <c r="L424" s="8">
        <f>IF(OR(C424="orio",D424="orio"),parametros!$C$6,parametros!$C$7)</f>
        <v>9.1</v>
      </c>
      <c r="M424" s="28">
        <f t="shared" si="31"/>
        <v>9.1</v>
      </c>
      <c r="N424" s="10">
        <f t="shared" si="32"/>
        <v>227</v>
      </c>
      <c r="O424" s="40">
        <f t="shared" si="33"/>
        <v>-5.0000000000011369E-2</v>
      </c>
      <c r="P424" s="30">
        <f t="shared" si="34"/>
        <v>43744</v>
      </c>
    </row>
    <row r="425" spans="1:16">
      <c r="A425" s="4" t="s">
        <v>434</v>
      </c>
      <c r="B425" s="5" t="s">
        <v>599</v>
      </c>
      <c r="C425" s="5" t="s">
        <v>633</v>
      </c>
      <c r="D425" s="5" t="s">
        <v>613</v>
      </c>
      <c r="E425" s="5" t="s">
        <v>618</v>
      </c>
      <c r="F425" s="6">
        <v>24640</v>
      </c>
      <c r="G425" s="7">
        <v>224.22</v>
      </c>
      <c r="H425" s="8">
        <v>6</v>
      </c>
      <c r="I425" s="8">
        <v>10</v>
      </c>
      <c r="J425" s="8">
        <f>IF(AND(C425="orio",D425="sestao"),85,IF(AND(C425="sestao",D425="orio"),parametros!$C$2,parametros!$C$3))</f>
        <v>85</v>
      </c>
      <c r="K425" s="8">
        <f t="shared" si="30"/>
        <v>2.64</v>
      </c>
      <c r="L425" s="8">
        <f>IF(OR(C425="orio",D425="orio"),parametros!$C$6,parametros!$C$7)</f>
        <v>9.1</v>
      </c>
      <c r="M425" s="28">
        <f t="shared" si="31"/>
        <v>9.1</v>
      </c>
      <c r="N425" s="10">
        <f t="shared" si="32"/>
        <v>224</v>
      </c>
      <c r="O425" s="40">
        <f t="shared" si="33"/>
        <v>0.21999999999999886</v>
      </c>
      <c r="P425" s="30">
        <f t="shared" si="34"/>
        <v>43744</v>
      </c>
    </row>
    <row r="426" spans="1:16">
      <c r="A426" s="4" t="s">
        <v>430</v>
      </c>
      <c r="B426" s="5" t="s">
        <v>604</v>
      </c>
      <c r="C426" s="5" t="s">
        <v>633</v>
      </c>
      <c r="D426" s="5" t="s">
        <v>613</v>
      </c>
      <c r="E426" s="5" t="s">
        <v>618</v>
      </c>
      <c r="F426" s="6">
        <v>24000</v>
      </c>
      <c r="G426" s="7">
        <v>218.4</v>
      </c>
      <c r="H426" s="8">
        <v>6</v>
      </c>
      <c r="I426" s="8">
        <v>10</v>
      </c>
      <c r="J426" s="8">
        <f>IF(AND(C426="orio",D426="sestao"),85,IF(AND(C426="sestao",D426="orio"),parametros!$C$2,parametros!$C$3))</f>
        <v>85</v>
      </c>
      <c r="K426" s="8">
        <f t="shared" si="30"/>
        <v>2.57</v>
      </c>
      <c r="L426" s="8">
        <f>IF(OR(C426="orio",D426="orio"),parametros!$C$6,parametros!$C$7)</f>
        <v>9.1</v>
      </c>
      <c r="M426" s="28">
        <f t="shared" si="31"/>
        <v>9.1</v>
      </c>
      <c r="N426" s="10">
        <f t="shared" si="32"/>
        <v>218</v>
      </c>
      <c r="O426" s="40">
        <f t="shared" si="33"/>
        <v>0.40000000000000568</v>
      </c>
      <c r="P426" s="30">
        <f t="shared" si="34"/>
        <v>43744</v>
      </c>
    </row>
    <row r="427" spans="1:16">
      <c r="A427" s="4" t="s">
        <v>425</v>
      </c>
      <c r="B427" s="5" t="s">
        <v>600</v>
      </c>
      <c r="C427" s="5" t="s">
        <v>633</v>
      </c>
      <c r="D427" s="5" t="s">
        <v>613</v>
      </c>
      <c r="E427" s="5" t="s">
        <v>619</v>
      </c>
      <c r="F427" s="6">
        <v>23040</v>
      </c>
      <c r="G427" s="7">
        <v>218.4</v>
      </c>
      <c r="H427" s="8">
        <v>6</v>
      </c>
      <c r="I427" s="8">
        <v>10</v>
      </c>
      <c r="J427" s="8">
        <f>IF(AND(C427="orio",D427="sestao"),85,IF(AND(C427="sestao",D427="orio"),parametros!$C$2,parametros!$C$3))</f>
        <v>85</v>
      </c>
      <c r="K427" s="8">
        <f t="shared" si="30"/>
        <v>2.57</v>
      </c>
      <c r="L427" s="8">
        <f>IF(OR(C427="orio",D427="orio"),parametros!$C$6,parametros!$C$7)</f>
        <v>9.1</v>
      </c>
      <c r="M427" s="28">
        <f t="shared" si="31"/>
        <v>9.48</v>
      </c>
      <c r="N427" s="10">
        <f t="shared" si="32"/>
        <v>210</v>
      </c>
      <c r="O427" s="40">
        <f t="shared" si="33"/>
        <v>8.4000000000000057</v>
      </c>
      <c r="P427" s="30">
        <f t="shared" si="34"/>
        <v>43744</v>
      </c>
    </row>
    <row r="428" spans="1:16">
      <c r="A428" s="4" t="s">
        <v>422</v>
      </c>
      <c r="B428" s="5" t="s">
        <v>597</v>
      </c>
      <c r="C428" s="5" t="s">
        <v>613</v>
      </c>
      <c r="D428" s="5" t="s">
        <v>633</v>
      </c>
      <c r="E428" s="5" t="s">
        <v>619</v>
      </c>
      <c r="F428" s="6">
        <v>23400</v>
      </c>
      <c r="G428" s="7">
        <v>117</v>
      </c>
      <c r="H428" s="8">
        <v>6</v>
      </c>
      <c r="I428" s="8">
        <v>10</v>
      </c>
      <c r="J428" s="8">
        <f>IF(AND(C428="orio",D428="sestao"),85,IF(AND(C428="sestao",D428="orio"),parametros!$C$2,parametros!$C$3))</f>
        <v>85</v>
      </c>
      <c r="K428" s="8">
        <f t="shared" si="30"/>
        <v>1.38</v>
      </c>
      <c r="L428" s="8">
        <f>IF(OR(C428="orio",D428="orio"),parametros!$C$6,parametros!$C$7)</f>
        <v>9.1</v>
      </c>
      <c r="M428" s="28">
        <f t="shared" si="31"/>
        <v>5</v>
      </c>
      <c r="N428" s="10">
        <f t="shared" si="32"/>
        <v>213</v>
      </c>
      <c r="O428" s="40">
        <f t="shared" si="33"/>
        <v>-96</v>
      </c>
      <c r="P428" s="30">
        <f t="shared" si="34"/>
        <v>43744</v>
      </c>
    </row>
    <row r="429" spans="1:16">
      <c r="A429" s="4" t="s">
        <v>421</v>
      </c>
      <c r="B429" s="5" t="s">
        <v>597</v>
      </c>
      <c r="C429" s="5" t="s">
        <v>613</v>
      </c>
      <c r="D429" s="5" t="s">
        <v>633</v>
      </c>
      <c r="E429" s="5" t="s">
        <v>619</v>
      </c>
      <c r="F429" s="6">
        <v>21151</v>
      </c>
      <c r="G429" s="7">
        <v>105.76</v>
      </c>
      <c r="H429" s="8">
        <v>6</v>
      </c>
      <c r="I429" s="8">
        <v>10</v>
      </c>
      <c r="J429" s="8">
        <f>IF(AND(C429="orio",D429="sestao"),85,IF(AND(C429="sestao",D429="orio"),parametros!$C$2,parametros!$C$3))</f>
        <v>85</v>
      </c>
      <c r="K429" s="8">
        <f t="shared" si="30"/>
        <v>1.24</v>
      </c>
      <c r="L429" s="8">
        <f>IF(OR(C429="orio",D429="orio"),parametros!$C$6,parametros!$C$7)</f>
        <v>9.1</v>
      </c>
      <c r="M429" s="28">
        <f t="shared" si="31"/>
        <v>5</v>
      </c>
      <c r="N429" s="10">
        <f t="shared" si="32"/>
        <v>192</v>
      </c>
      <c r="O429" s="40">
        <f t="shared" si="33"/>
        <v>-86.24</v>
      </c>
      <c r="P429" s="30">
        <f t="shared" si="34"/>
        <v>43744</v>
      </c>
    </row>
    <row r="430" spans="1:16">
      <c r="A430" s="4" t="s">
        <v>433</v>
      </c>
      <c r="B430" s="5" t="s">
        <v>602</v>
      </c>
      <c r="C430" s="5" t="s">
        <v>614</v>
      </c>
      <c r="D430" s="5" t="s">
        <v>613</v>
      </c>
      <c r="E430" s="5" t="s">
        <v>619</v>
      </c>
      <c r="F430" s="6">
        <v>26280</v>
      </c>
      <c r="G430" s="7">
        <v>156.88999999999999</v>
      </c>
      <c r="H430" s="8">
        <v>6</v>
      </c>
      <c r="I430" s="8">
        <v>10</v>
      </c>
      <c r="J430" s="8">
        <f>IF(AND(C430="orio",D430="sestao"),85,IF(AND(C430="sestao",D430="orio"),parametros!$C$2,parametros!$C$3))</f>
        <v>73</v>
      </c>
      <c r="K430" s="8">
        <f t="shared" si="30"/>
        <v>2.15</v>
      </c>
      <c r="L430" s="8">
        <f>IF(OR(C430="orio",D430="orio"),parametros!$C$6,parametros!$C$7)</f>
        <v>5.97</v>
      </c>
      <c r="M430" s="28">
        <f t="shared" si="31"/>
        <v>5.97</v>
      </c>
      <c r="N430" s="10">
        <f t="shared" si="32"/>
        <v>157</v>
      </c>
      <c r="O430" s="40">
        <f t="shared" si="33"/>
        <v>-0.11000000000001364</v>
      </c>
      <c r="P430" s="30">
        <f t="shared" si="34"/>
        <v>43744</v>
      </c>
    </row>
    <row r="431" spans="1:16">
      <c r="A431" s="4" t="s">
        <v>432</v>
      </c>
      <c r="B431" s="5" t="s">
        <v>607</v>
      </c>
      <c r="C431" s="5" t="s">
        <v>614</v>
      </c>
      <c r="D431" s="5" t="s">
        <v>613</v>
      </c>
      <c r="E431" s="5" t="s">
        <v>619</v>
      </c>
      <c r="F431" s="6">
        <v>24220</v>
      </c>
      <c r="G431" s="7">
        <v>144.59</v>
      </c>
      <c r="H431" s="8">
        <v>6</v>
      </c>
      <c r="I431" s="8">
        <v>10</v>
      </c>
      <c r="J431" s="8">
        <f>IF(AND(C431="orio",D431="sestao"),85,IF(AND(C431="sestao",D431="orio"),parametros!$C$2,parametros!$C$3))</f>
        <v>73</v>
      </c>
      <c r="K431" s="8">
        <f t="shared" si="30"/>
        <v>1.98</v>
      </c>
      <c r="L431" s="8">
        <f>IF(OR(C431="orio",D431="orio"),parametros!$C$6,parametros!$C$7)</f>
        <v>5.97</v>
      </c>
      <c r="M431" s="28">
        <f t="shared" si="31"/>
        <v>5.97</v>
      </c>
      <c r="N431" s="10">
        <f t="shared" si="32"/>
        <v>145</v>
      </c>
      <c r="O431" s="40">
        <f t="shared" si="33"/>
        <v>-0.40999999999999659</v>
      </c>
      <c r="P431" s="30">
        <f t="shared" si="34"/>
        <v>43744</v>
      </c>
    </row>
    <row r="432" spans="1:16">
      <c r="A432" s="4" t="s">
        <v>431</v>
      </c>
      <c r="B432" s="5" t="s">
        <v>602</v>
      </c>
      <c r="C432" s="5" t="s">
        <v>614</v>
      </c>
      <c r="D432" s="5" t="s">
        <v>613</v>
      </c>
      <c r="E432" s="5" t="s">
        <v>619</v>
      </c>
      <c r="F432" s="6">
        <v>23964</v>
      </c>
      <c r="G432" s="7">
        <v>143.28</v>
      </c>
      <c r="H432" s="8">
        <v>6</v>
      </c>
      <c r="I432" s="8">
        <v>10</v>
      </c>
      <c r="J432" s="8">
        <f>IF(AND(C432="orio",D432="sestao"),85,IF(AND(C432="sestao",D432="orio"),parametros!$C$2,parametros!$C$3))</f>
        <v>73</v>
      </c>
      <c r="K432" s="8">
        <f t="shared" si="30"/>
        <v>1.96</v>
      </c>
      <c r="L432" s="8">
        <f>IF(OR(C432="orio",D432="orio"),parametros!$C$6,parametros!$C$7)</f>
        <v>5.97</v>
      </c>
      <c r="M432" s="28">
        <f t="shared" si="31"/>
        <v>5.98</v>
      </c>
      <c r="N432" s="10">
        <f t="shared" si="32"/>
        <v>143</v>
      </c>
      <c r="O432" s="40">
        <f t="shared" si="33"/>
        <v>0.28000000000000114</v>
      </c>
      <c r="P432" s="30">
        <f t="shared" si="34"/>
        <v>43744</v>
      </c>
    </row>
    <row r="433" spans="1:16">
      <c r="A433" s="4" t="s">
        <v>428</v>
      </c>
      <c r="B433" s="5" t="s">
        <v>608</v>
      </c>
      <c r="C433" s="5" t="s">
        <v>614</v>
      </c>
      <c r="D433" s="5" t="s">
        <v>613</v>
      </c>
      <c r="E433" s="5" t="s">
        <v>619</v>
      </c>
      <c r="F433" s="6">
        <v>23639</v>
      </c>
      <c r="G433" s="7">
        <v>143.28</v>
      </c>
      <c r="H433" s="8">
        <v>6</v>
      </c>
      <c r="I433" s="8">
        <v>10</v>
      </c>
      <c r="J433" s="8">
        <f>IF(AND(C433="orio",D433="sestao"),85,IF(AND(C433="sestao",D433="orio"),parametros!$C$2,parametros!$C$3))</f>
        <v>73</v>
      </c>
      <c r="K433" s="8">
        <f t="shared" si="30"/>
        <v>1.96</v>
      </c>
      <c r="L433" s="8">
        <f>IF(OR(C433="orio",D433="orio"),parametros!$C$6,parametros!$C$7)</f>
        <v>5.97</v>
      </c>
      <c r="M433" s="28">
        <f t="shared" si="31"/>
        <v>6.06</v>
      </c>
      <c r="N433" s="10">
        <f t="shared" si="32"/>
        <v>141</v>
      </c>
      <c r="O433" s="40">
        <f t="shared" si="33"/>
        <v>2.2800000000000011</v>
      </c>
      <c r="P433" s="30">
        <f t="shared" si="34"/>
        <v>43744</v>
      </c>
    </row>
    <row r="434" spans="1:16">
      <c r="A434" s="4" t="s">
        <v>442</v>
      </c>
      <c r="B434" s="5" t="s">
        <v>597</v>
      </c>
      <c r="C434" s="5" t="s">
        <v>633</v>
      </c>
      <c r="D434" s="5" t="s">
        <v>613</v>
      </c>
      <c r="E434" s="5" t="s">
        <v>618</v>
      </c>
      <c r="F434" s="6">
        <v>26240</v>
      </c>
      <c r="G434" s="7">
        <v>229.6</v>
      </c>
      <c r="H434" s="8">
        <v>9</v>
      </c>
      <c r="I434" s="8">
        <v>10</v>
      </c>
      <c r="J434" s="8">
        <f>IF(AND(C434="orio",D434="sestao"),85,IF(AND(C434="sestao",D434="orio"),parametros!$C$2,parametros!$C$3))</f>
        <v>85</v>
      </c>
      <c r="K434" s="8">
        <f t="shared" si="30"/>
        <v>2.7</v>
      </c>
      <c r="L434" s="8">
        <f>IF(OR(C434="orio",D434="orio"),parametros!$C$6,parametros!$C$7)</f>
        <v>9.1</v>
      </c>
      <c r="M434" s="28">
        <f t="shared" si="31"/>
        <v>8.75</v>
      </c>
      <c r="N434" s="10">
        <f t="shared" si="32"/>
        <v>239</v>
      </c>
      <c r="O434" s="40">
        <f t="shared" si="33"/>
        <v>-9.4000000000000057</v>
      </c>
      <c r="P434" s="30">
        <f t="shared" si="34"/>
        <v>43747</v>
      </c>
    </row>
    <row r="435" spans="1:16">
      <c r="A435" s="4" t="s">
        <v>443</v>
      </c>
      <c r="B435" s="5" t="s">
        <v>597</v>
      </c>
      <c r="C435" s="5" t="s">
        <v>633</v>
      </c>
      <c r="D435" s="5" t="s">
        <v>613</v>
      </c>
      <c r="E435" s="5" t="s">
        <v>618</v>
      </c>
      <c r="F435" s="6">
        <v>26160</v>
      </c>
      <c r="G435" s="7">
        <v>228.9</v>
      </c>
      <c r="H435" s="8">
        <v>9</v>
      </c>
      <c r="I435" s="8">
        <v>10</v>
      </c>
      <c r="J435" s="8">
        <f>IF(AND(C435="orio",D435="sestao"),85,IF(AND(C435="sestao",D435="orio"),parametros!$C$2,parametros!$C$3))</f>
        <v>85</v>
      </c>
      <c r="K435" s="8">
        <f t="shared" si="30"/>
        <v>2.69</v>
      </c>
      <c r="L435" s="8">
        <f>IF(OR(C435="orio",D435="orio"),parametros!$C$6,parametros!$C$7)</f>
        <v>9.1</v>
      </c>
      <c r="M435" s="28">
        <f t="shared" si="31"/>
        <v>8.75</v>
      </c>
      <c r="N435" s="10">
        <f t="shared" si="32"/>
        <v>238</v>
      </c>
      <c r="O435" s="40">
        <f t="shared" si="33"/>
        <v>-9.0999999999999943</v>
      </c>
      <c r="P435" s="30">
        <f t="shared" si="34"/>
        <v>43747</v>
      </c>
    </row>
    <row r="436" spans="1:16">
      <c r="A436" s="4" t="s">
        <v>435</v>
      </c>
      <c r="B436" s="5" t="s">
        <v>600</v>
      </c>
      <c r="C436" s="5" t="s">
        <v>633</v>
      </c>
      <c r="D436" s="5" t="s">
        <v>613</v>
      </c>
      <c r="E436" s="5" t="s">
        <v>619</v>
      </c>
      <c r="F436" s="6">
        <v>24480</v>
      </c>
      <c r="G436" s="7">
        <v>222.77</v>
      </c>
      <c r="H436" s="8">
        <v>9</v>
      </c>
      <c r="I436" s="8">
        <v>10</v>
      </c>
      <c r="J436" s="8">
        <f>IF(AND(C436="orio",D436="sestao"),85,IF(AND(C436="sestao",D436="orio"),parametros!$C$2,parametros!$C$3))</f>
        <v>85</v>
      </c>
      <c r="K436" s="8">
        <f t="shared" si="30"/>
        <v>2.62</v>
      </c>
      <c r="L436" s="8">
        <f>IF(OR(C436="orio",D436="orio"),parametros!$C$6,parametros!$C$7)</f>
        <v>9.1</v>
      </c>
      <c r="M436" s="28">
        <f t="shared" si="31"/>
        <v>9.1</v>
      </c>
      <c r="N436" s="10">
        <f t="shared" si="32"/>
        <v>223</v>
      </c>
      <c r="O436" s="40">
        <f t="shared" si="33"/>
        <v>-0.22999999999998977</v>
      </c>
      <c r="P436" s="30">
        <f t="shared" si="34"/>
        <v>43747</v>
      </c>
    </row>
    <row r="437" spans="1:16">
      <c r="A437" s="4" t="s">
        <v>438</v>
      </c>
      <c r="B437" s="5" t="s">
        <v>611</v>
      </c>
      <c r="C437" s="5" t="s">
        <v>613</v>
      </c>
      <c r="D437" s="5" t="s">
        <v>614</v>
      </c>
      <c r="E437" s="5" t="s">
        <v>619</v>
      </c>
      <c r="F437" s="6">
        <v>24042</v>
      </c>
      <c r="G437" s="7">
        <v>143.53</v>
      </c>
      <c r="H437" s="8">
        <v>9</v>
      </c>
      <c r="I437" s="8">
        <v>10</v>
      </c>
      <c r="J437" s="8">
        <f>IF(AND(C437="orio",D437="sestao"),85,IF(AND(C437="sestao",D437="orio"),parametros!$C$2,parametros!$C$3))</f>
        <v>73</v>
      </c>
      <c r="K437" s="8">
        <f t="shared" si="30"/>
        <v>1.97</v>
      </c>
      <c r="L437" s="8">
        <f>IF(OR(C437="orio",D437="orio"),parametros!$C$6,parametros!$C$7)</f>
        <v>5.97</v>
      </c>
      <c r="M437" s="28">
        <f t="shared" si="31"/>
        <v>5.97</v>
      </c>
      <c r="N437" s="10">
        <f t="shared" si="32"/>
        <v>144</v>
      </c>
      <c r="O437" s="40">
        <f t="shared" si="33"/>
        <v>-0.46999999999999886</v>
      </c>
      <c r="P437" s="30">
        <f t="shared" si="34"/>
        <v>43747</v>
      </c>
    </row>
    <row r="438" spans="1:16">
      <c r="A438" s="4" t="s">
        <v>444</v>
      </c>
      <c r="B438" s="5" t="s">
        <v>601</v>
      </c>
      <c r="C438" s="5" t="s">
        <v>613</v>
      </c>
      <c r="D438" s="5" t="s">
        <v>614</v>
      </c>
      <c r="E438" s="5" t="s">
        <v>619</v>
      </c>
      <c r="F438" s="6">
        <v>24021</v>
      </c>
      <c r="G438" s="7">
        <v>143.41</v>
      </c>
      <c r="H438" s="8">
        <v>9</v>
      </c>
      <c r="I438" s="8">
        <v>10</v>
      </c>
      <c r="J438" s="8">
        <f>IF(AND(C438="orio",D438="sestao"),85,IF(AND(C438="sestao",D438="orio"),parametros!$C$2,parametros!$C$3))</f>
        <v>73</v>
      </c>
      <c r="K438" s="8">
        <f t="shared" si="30"/>
        <v>1.96</v>
      </c>
      <c r="L438" s="8">
        <f>IF(OR(C438="orio",D438="orio"),parametros!$C$6,parametros!$C$7)</f>
        <v>5.97</v>
      </c>
      <c r="M438" s="28">
        <f t="shared" si="31"/>
        <v>5.97</v>
      </c>
      <c r="N438" s="10">
        <f t="shared" si="32"/>
        <v>143</v>
      </c>
      <c r="O438" s="40">
        <f t="shared" si="33"/>
        <v>0.40999999999999659</v>
      </c>
      <c r="P438" s="30">
        <f t="shared" si="34"/>
        <v>43747</v>
      </c>
    </row>
    <row r="439" spans="1:16">
      <c r="A439" s="4" t="s">
        <v>439</v>
      </c>
      <c r="B439" s="5" t="s">
        <v>606</v>
      </c>
      <c r="C439" s="5" t="s">
        <v>613</v>
      </c>
      <c r="D439" s="5" t="s">
        <v>614</v>
      </c>
      <c r="E439" s="5" t="s">
        <v>619</v>
      </c>
      <c r="F439" s="6">
        <v>24006</v>
      </c>
      <c r="G439" s="7">
        <v>143.32</v>
      </c>
      <c r="H439" s="8">
        <v>9</v>
      </c>
      <c r="I439" s="8">
        <v>10</v>
      </c>
      <c r="J439" s="8">
        <f>IF(AND(C439="orio",D439="sestao"),85,IF(AND(C439="sestao",D439="orio"),parametros!$C$2,parametros!$C$3))</f>
        <v>73</v>
      </c>
      <c r="K439" s="8">
        <f t="shared" si="30"/>
        <v>1.96</v>
      </c>
      <c r="L439" s="8">
        <f>IF(OR(C439="orio",D439="orio"),parametros!$C$6,parametros!$C$7)</f>
        <v>5.97</v>
      </c>
      <c r="M439" s="28">
        <f t="shared" si="31"/>
        <v>5.97</v>
      </c>
      <c r="N439" s="10">
        <f t="shared" si="32"/>
        <v>143</v>
      </c>
      <c r="O439" s="40">
        <f t="shared" si="33"/>
        <v>0.31999999999999318</v>
      </c>
      <c r="P439" s="30">
        <f t="shared" si="34"/>
        <v>43747</v>
      </c>
    </row>
    <row r="440" spans="1:16">
      <c r="A440" s="4" t="s">
        <v>436</v>
      </c>
      <c r="B440" s="5" t="s">
        <v>602</v>
      </c>
      <c r="C440" s="5" t="s">
        <v>614</v>
      </c>
      <c r="D440" s="5" t="s">
        <v>613</v>
      </c>
      <c r="E440" s="5" t="s">
        <v>619</v>
      </c>
      <c r="F440" s="6">
        <v>26420</v>
      </c>
      <c r="G440" s="7">
        <v>157.72999999999999</v>
      </c>
      <c r="H440" s="8">
        <v>9</v>
      </c>
      <c r="I440" s="8">
        <v>10</v>
      </c>
      <c r="J440" s="8">
        <f>IF(AND(C440="orio",D440="sestao"),85,IF(AND(C440="sestao",D440="orio"),parametros!$C$2,parametros!$C$3))</f>
        <v>73</v>
      </c>
      <c r="K440" s="8">
        <f t="shared" si="30"/>
        <v>2.16</v>
      </c>
      <c r="L440" s="8">
        <f>IF(OR(C440="orio",D440="orio"),parametros!$C$6,parametros!$C$7)</f>
        <v>5.97</v>
      </c>
      <c r="M440" s="28">
        <f t="shared" si="31"/>
        <v>5.97</v>
      </c>
      <c r="N440" s="10">
        <f t="shared" si="32"/>
        <v>158</v>
      </c>
      <c r="O440" s="40">
        <f t="shared" si="33"/>
        <v>-0.27000000000001023</v>
      </c>
      <c r="P440" s="30">
        <f t="shared" si="34"/>
        <v>43747</v>
      </c>
    </row>
    <row r="441" spans="1:16">
      <c r="A441" s="4" t="s">
        <v>437</v>
      </c>
      <c r="B441" s="5" t="s">
        <v>602</v>
      </c>
      <c r="C441" s="5" t="s">
        <v>614</v>
      </c>
      <c r="D441" s="5" t="s">
        <v>613</v>
      </c>
      <c r="E441" s="5" t="s">
        <v>619</v>
      </c>
      <c r="F441" s="6">
        <v>25040</v>
      </c>
      <c r="G441" s="7">
        <v>149.49</v>
      </c>
      <c r="H441" s="8">
        <v>9</v>
      </c>
      <c r="I441" s="8">
        <v>10</v>
      </c>
      <c r="J441" s="8">
        <f>IF(AND(C441="orio",D441="sestao"),85,IF(AND(C441="sestao",D441="orio"),parametros!$C$2,parametros!$C$3))</f>
        <v>73</v>
      </c>
      <c r="K441" s="8">
        <f t="shared" si="30"/>
        <v>2.0499999999999998</v>
      </c>
      <c r="L441" s="8">
        <f>IF(OR(C441="orio",D441="orio"),parametros!$C$6,parametros!$C$7)</f>
        <v>5.97</v>
      </c>
      <c r="M441" s="28">
        <f t="shared" si="31"/>
        <v>5.97</v>
      </c>
      <c r="N441" s="10">
        <f t="shared" si="32"/>
        <v>149</v>
      </c>
      <c r="O441" s="40">
        <f t="shared" si="33"/>
        <v>0.49000000000000909</v>
      </c>
      <c r="P441" s="30">
        <f t="shared" si="34"/>
        <v>43747</v>
      </c>
    </row>
    <row r="442" spans="1:16">
      <c r="A442" s="4" t="s">
        <v>440</v>
      </c>
      <c r="B442" s="5" t="s">
        <v>602</v>
      </c>
      <c r="C442" s="5" t="s">
        <v>614</v>
      </c>
      <c r="D442" s="5" t="s">
        <v>613</v>
      </c>
      <c r="E442" s="5" t="s">
        <v>619</v>
      </c>
      <c r="F442" s="6">
        <v>19945</v>
      </c>
      <c r="G442" s="7">
        <v>143.28</v>
      </c>
      <c r="H442" s="8">
        <v>9</v>
      </c>
      <c r="I442" s="8">
        <v>10</v>
      </c>
      <c r="J442" s="8">
        <f>IF(AND(C442="orio",D442="sestao"),85,IF(AND(C442="sestao",D442="orio"),parametros!$C$2,parametros!$C$3))</f>
        <v>73</v>
      </c>
      <c r="K442" s="8">
        <f t="shared" si="30"/>
        <v>1.96</v>
      </c>
      <c r="L442" s="8">
        <f>IF(OR(C442="orio",D442="orio"),parametros!$C$6,parametros!$C$7)</f>
        <v>5.97</v>
      </c>
      <c r="M442" s="28">
        <f t="shared" si="31"/>
        <v>7.18</v>
      </c>
      <c r="N442" s="10">
        <f t="shared" si="32"/>
        <v>119</v>
      </c>
      <c r="O442" s="40">
        <f t="shared" si="33"/>
        <v>24.28</v>
      </c>
      <c r="P442" s="30">
        <f t="shared" si="34"/>
        <v>43747</v>
      </c>
    </row>
    <row r="443" spans="1:16">
      <c r="A443" s="4" t="s">
        <v>441</v>
      </c>
      <c r="B443" s="5" t="s">
        <v>602</v>
      </c>
      <c r="C443" s="5" t="s">
        <v>614</v>
      </c>
      <c r="D443" s="5" t="s">
        <v>613</v>
      </c>
      <c r="E443" s="5" t="s">
        <v>619</v>
      </c>
      <c r="F443" s="6">
        <v>4695</v>
      </c>
      <c r="G443" s="7">
        <v>28.03</v>
      </c>
      <c r="H443" s="8">
        <v>9</v>
      </c>
      <c r="I443" s="8">
        <v>10</v>
      </c>
      <c r="J443" s="8">
        <f>IF(AND(C443="orio",D443="sestao"),85,IF(AND(C443="sestao",D443="orio"),parametros!$C$2,parametros!$C$3))</f>
        <v>73</v>
      </c>
      <c r="K443" s="8">
        <f t="shared" si="30"/>
        <v>0.38</v>
      </c>
      <c r="L443" s="8">
        <f>IF(OR(C443="orio",D443="orio"),parametros!$C$6,parametros!$C$7)</f>
        <v>5.97</v>
      </c>
      <c r="M443" s="28">
        <f t="shared" si="31"/>
        <v>5.97</v>
      </c>
      <c r="N443" s="10">
        <f t="shared" si="32"/>
        <v>28</v>
      </c>
      <c r="O443" s="40">
        <f t="shared" si="33"/>
        <v>3.0000000000001137E-2</v>
      </c>
      <c r="P443" s="30">
        <f t="shared" si="34"/>
        <v>43747</v>
      </c>
    </row>
    <row r="444" spans="1:16">
      <c r="A444" s="4" t="s">
        <v>454</v>
      </c>
      <c r="B444" s="5" t="s">
        <v>597</v>
      </c>
      <c r="C444" s="5" t="s">
        <v>633</v>
      </c>
      <c r="D444" s="5" t="s">
        <v>613</v>
      </c>
      <c r="E444" s="5" t="s">
        <v>619</v>
      </c>
      <c r="F444" s="6">
        <v>26520</v>
      </c>
      <c r="G444" s="7">
        <v>232.05</v>
      </c>
      <c r="H444" s="8">
        <v>10</v>
      </c>
      <c r="I444" s="8">
        <v>10</v>
      </c>
      <c r="J444" s="8">
        <f>IF(AND(C444="orio",D444="sestao"),85,IF(AND(C444="sestao",D444="orio"),parametros!$C$2,parametros!$C$3))</f>
        <v>85</v>
      </c>
      <c r="K444" s="8">
        <f t="shared" si="30"/>
        <v>2.73</v>
      </c>
      <c r="L444" s="8">
        <f>IF(OR(C444="orio",D444="orio"),parametros!$C$6,parametros!$C$7)</f>
        <v>9.1</v>
      </c>
      <c r="M444" s="28">
        <f t="shared" si="31"/>
        <v>8.75</v>
      </c>
      <c r="N444" s="10">
        <f t="shared" si="32"/>
        <v>241</v>
      </c>
      <c r="O444" s="40">
        <f t="shared" si="33"/>
        <v>-8.9499999999999886</v>
      </c>
      <c r="P444" s="30">
        <f t="shared" si="34"/>
        <v>43748</v>
      </c>
    </row>
    <row r="445" spans="1:16">
      <c r="A445" s="4" t="s">
        <v>453</v>
      </c>
      <c r="B445" s="5" t="s">
        <v>601</v>
      </c>
      <c r="C445" s="5" t="s">
        <v>633</v>
      </c>
      <c r="D445" s="5" t="s">
        <v>613</v>
      </c>
      <c r="E445" s="5" t="s">
        <v>619</v>
      </c>
      <c r="F445" s="6">
        <v>25840</v>
      </c>
      <c r="G445" s="7">
        <v>235.14</v>
      </c>
      <c r="H445" s="8">
        <v>10</v>
      </c>
      <c r="I445" s="8">
        <v>10</v>
      </c>
      <c r="J445" s="8">
        <f>IF(AND(C445="orio",D445="sestao"),85,IF(AND(C445="sestao",D445="orio"),parametros!$C$2,parametros!$C$3))</f>
        <v>85</v>
      </c>
      <c r="K445" s="8">
        <f t="shared" si="30"/>
        <v>2.77</v>
      </c>
      <c r="L445" s="8">
        <f>IF(OR(C445="orio",D445="orio"),parametros!$C$6,parametros!$C$7)</f>
        <v>9.1</v>
      </c>
      <c r="M445" s="28">
        <f t="shared" si="31"/>
        <v>9.1</v>
      </c>
      <c r="N445" s="10">
        <f t="shared" si="32"/>
        <v>235</v>
      </c>
      <c r="O445" s="40">
        <f t="shared" si="33"/>
        <v>0.13999999999998636</v>
      </c>
      <c r="P445" s="30">
        <f t="shared" si="34"/>
        <v>43748</v>
      </c>
    </row>
    <row r="446" spans="1:16">
      <c r="A446" s="4" t="s">
        <v>455</v>
      </c>
      <c r="B446" s="5" t="s">
        <v>597</v>
      </c>
      <c r="C446" s="5" t="s">
        <v>633</v>
      </c>
      <c r="D446" s="5" t="s">
        <v>613</v>
      </c>
      <c r="E446" s="5" t="s">
        <v>618</v>
      </c>
      <c r="F446" s="6">
        <v>25340</v>
      </c>
      <c r="G446" s="7">
        <v>221.73</v>
      </c>
      <c r="H446" s="8">
        <v>10</v>
      </c>
      <c r="I446" s="8">
        <v>10</v>
      </c>
      <c r="J446" s="8">
        <f>IF(AND(C446="orio",D446="sestao"),85,IF(AND(C446="sestao",D446="orio"),parametros!$C$2,parametros!$C$3))</f>
        <v>85</v>
      </c>
      <c r="K446" s="8">
        <f t="shared" si="30"/>
        <v>2.61</v>
      </c>
      <c r="L446" s="8">
        <f>IF(OR(C446="orio",D446="orio"),parametros!$C$6,parametros!$C$7)</f>
        <v>9.1</v>
      </c>
      <c r="M446" s="28">
        <f t="shared" si="31"/>
        <v>8.75</v>
      </c>
      <c r="N446" s="10">
        <f t="shared" si="32"/>
        <v>231</v>
      </c>
      <c r="O446" s="40">
        <f t="shared" si="33"/>
        <v>-9.2700000000000102</v>
      </c>
      <c r="P446" s="30">
        <f t="shared" si="34"/>
        <v>43748</v>
      </c>
    </row>
    <row r="447" spans="1:16">
      <c r="A447" s="4" t="s">
        <v>459</v>
      </c>
      <c r="B447" s="5" t="s">
        <v>604</v>
      </c>
      <c r="C447" s="5" t="s">
        <v>633</v>
      </c>
      <c r="D447" s="5" t="s">
        <v>613</v>
      </c>
      <c r="E447" s="5" t="s">
        <v>618</v>
      </c>
      <c r="F447" s="6">
        <v>25220</v>
      </c>
      <c r="G447" s="7">
        <v>229.5</v>
      </c>
      <c r="H447" s="8">
        <v>10</v>
      </c>
      <c r="I447" s="8">
        <v>10</v>
      </c>
      <c r="J447" s="8">
        <f>IF(AND(C447="orio",D447="sestao"),85,IF(AND(C447="sestao",D447="orio"),parametros!$C$2,parametros!$C$3))</f>
        <v>85</v>
      </c>
      <c r="K447" s="8">
        <f t="shared" si="30"/>
        <v>2.7</v>
      </c>
      <c r="L447" s="8">
        <f>IF(OR(C447="orio",D447="orio"),parametros!$C$6,parametros!$C$7)</f>
        <v>9.1</v>
      </c>
      <c r="M447" s="28">
        <f t="shared" si="31"/>
        <v>9.1</v>
      </c>
      <c r="N447" s="10">
        <f t="shared" si="32"/>
        <v>230</v>
      </c>
      <c r="O447" s="40">
        <f t="shared" si="33"/>
        <v>-0.5</v>
      </c>
      <c r="P447" s="30">
        <f t="shared" si="34"/>
        <v>43748</v>
      </c>
    </row>
    <row r="448" spans="1:16">
      <c r="A448" s="4" t="s">
        <v>450</v>
      </c>
      <c r="B448" s="5" t="s">
        <v>603</v>
      </c>
      <c r="C448" s="5" t="s">
        <v>633</v>
      </c>
      <c r="D448" s="5" t="s">
        <v>613</v>
      </c>
      <c r="E448" s="5" t="s">
        <v>619</v>
      </c>
      <c r="F448" s="6">
        <v>24320</v>
      </c>
      <c r="G448" s="7">
        <v>221.31</v>
      </c>
      <c r="H448" s="8">
        <v>10</v>
      </c>
      <c r="I448" s="8">
        <v>10</v>
      </c>
      <c r="J448" s="8">
        <f>IF(AND(C448="orio",D448="sestao"),85,IF(AND(C448="sestao",D448="orio"),parametros!$C$2,parametros!$C$3))</f>
        <v>85</v>
      </c>
      <c r="K448" s="8">
        <f t="shared" si="30"/>
        <v>2.6</v>
      </c>
      <c r="L448" s="8">
        <f>IF(OR(C448="orio",D448="orio"),parametros!$C$6,parametros!$C$7)</f>
        <v>9.1</v>
      </c>
      <c r="M448" s="28">
        <f t="shared" si="31"/>
        <v>9.1</v>
      </c>
      <c r="N448" s="10">
        <f t="shared" si="32"/>
        <v>221</v>
      </c>
      <c r="O448" s="40">
        <f t="shared" si="33"/>
        <v>0.31000000000000227</v>
      </c>
      <c r="P448" s="30">
        <f t="shared" si="34"/>
        <v>43748</v>
      </c>
    </row>
    <row r="449" spans="1:16">
      <c r="A449" s="4" t="s">
        <v>462</v>
      </c>
      <c r="B449" s="5" t="s">
        <v>600</v>
      </c>
      <c r="C449" s="5" t="s">
        <v>633</v>
      </c>
      <c r="D449" s="5" t="s">
        <v>613</v>
      </c>
      <c r="E449" s="5" t="s">
        <v>619</v>
      </c>
      <c r="F449" s="6">
        <v>24160</v>
      </c>
      <c r="G449" s="7">
        <v>219.86</v>
      </c>
      <c r="H449" s="8">
        <v>10</v>
      </c>
      <c r="I449" s="8">
        <v>10</v>
      </c>
      <c r="J449" s="8">
        <f>IF(AND(C449="orio",D449="sestao"),85,IF(AND(C449="sestao",D449="orio"),parametros!$C$2,parametros!$C$3))</f>
        <v>85</v>
      </c>
      <c r="K449" s="8">
        <f t="shared" si="30"/>
        <v>2.59</v>
      </c>
      <c r="L449" s="8">
        <f>IF(OR(C449="orio",D449="orio"),parametros!$C$6,parametros!$C$7)</f>
        <v>9.1</v>
      </c>
      <c r="M449" s="28">
        <f t="shared" si="31"/>
        <v>9.1</v>
      </c>
      <c r="N449" s="10">
        <f t="shared" si="32"/>
        <v>220</v>
      </c>
      <c r="O449" s="40">
        <f t="shared" si="33"/>
        <v>-0.13999999999998636</v>
      </c>
      <c r="P449" s="30">
        <f t="shared" si="34"/>
        <v>43748</v>
      </c>
    </row>
    <row r="450" spans="1:16">
      <c r="A450" s="4" t="s">
        <v>463</v>
      </c>
      <c r="B450" s="5" t="s">
        <v>599</v>
      </c>
      <c r="C450" s="5" t="s">
        <v>633</v>
      </c>
      <c r="D450" s="5" t="s">
        <v>613</v>
      </c>
      <c r="E450" s="5" t="s">
        <v>619</v>
      </c>
      <c r="F450" s="6">
        <v>23960</v>
      </c>
      <c r="G450" s="7">
        <v>218.4</v>
      </c>
      <c r="H450" s="8">
        <v>10</v>
      </c>
      <c r="I450" s="8">
        <v>10</v>
      </c>
      <c r="J450" s="8">
        <f>IF(AND(C450="orio",D450="sestao"),85,IF(AND(C450="sestao",D450="orio"),parametros!$C$2,parametros!$C$3))</f>
        <v>85</v>
      </c>
      <c r="K450" s="8">
        <f t="shared" ref="K450:K513" si="35">ROUND(G450/J450,2)</f>
        <v>2.57</v>
      </c>
      <c r="L450" s="8">
        <f>IF(OR(C450="orio",D450="orio"),parametros!$C$6,parametros!$C$7)</f>
        <v>9.1</v>
      </c>
      <c r="M450" s="28">
        <f t="shared" ref="M450:M513" si="36">ROUND(G450/(F450/1000),2)</f>
        <v>9.1199999999999992</v>
      </c>
      <c r="N450" s="10">
        <f t="shared" ref="N450:N513" si="37">ROUND((F450/1000)*L450,0)</f>
        <v>218</v>
      </c>
      <c r="O450" s="40">
        <f t="shared" ref="O450:O513" si="38">G450-N450</f>
        <v>0.40000000000000568</v>
      </c>
      <c r="P450" s="30">
        <f t="shared" ref="P450:P513" si="39">DATE(2019,I450,H450)</f>
        <v>43748</v>
      </c>
    </row>
    <row r="451" spans="1:16">
      <c r="A451" s="4" t="s">
        <v>461</v>
      </c>
      <c r="B451" s="5" t="s">
        <v>598</v>
      </c>
      <c r="C451" s="5" t="s">
        <v>633</v>
      </c>
      <c r="D451" s="5" t="s">
        <v>613</v>
      </c>
      <c r="E451" s="5" t="s">
        <v>619</v>
      </c>
      <c r="F451" s="6">
        <v>23920</v>
      </c>
      <c r="G451" s="7">
        <v>218.4</v>
      </c>
      <c r="H451" s="8">
        <v>10</v>
      </c>
      <c r="I451" s="8">
        <v>10</v>
      </c>
      <c r="J451" s="8">
        <f>IF(AND(C451="orio",D451="sestao"),85,IF(AND(C451="sestao",D451="orio"),parametros!$C$2,parametros!$C$3))</f>
        <v>85</v>
      </c>
      <c r="K451" s="8">
        <f t="shared" si="35"/>
        <v>2.57</v>
      </c>
      <c r="L451" s="8">
        <f>IF(OR(C451="orio",D451="orio"),parametros!$C$6,parametros!$C$7)</f>
        <v>9.1</v>
      </c>
      <c r="M451" s="28">
        <f t="shared" si="36"/>
        <v>9.1300000000000008</v>
      </c>
      <c r="N451" s="10">
        <f t="shared" si="37"/>
        <v>218</v>
      </c>
      <c r="O451" s="40">
        <f t="shared" si="38"/>
        <v>0.40000000000000568</v>
      </c>
      <c r="P451" s="30">
        <f t="shared" si="39"/>
        <v>43748</v>
      </c>
    </row>
    <row r="452" spans="1:16">
      <c r="A452" s="4" t="s">
        <v>460</v>
      </c>
      <c r="B452" s="5" t="s">
        <v>603</v>
      </c>
      <c r="C452" s="5" t="s">
        <v>633</v>
      </c>
      <c r="D452" s="5" t="s">
        <v>613</v>
      </c>
      <c r="E452" s="5" t="s">
        <v>619</v>
      </c>
      <c r="F452" s="6">
        <v>23800</v>
      </c>
      <c r="G452" s="7">
        <v>218.4</v>
      </c>
      <c r="H452" s="8">
        <v>10</v>
      </c>
      <c r="I452" s="8">
        <v>10</v>
      </c>
      <c r="J452" s="8">
        <f>IF(AND(C452="orio",D452="sestao"),85,IF(AND(C452="sestao",D452="orio"),parametros!$C$2,parametros!$C$3))</f>
        <v>85</v>
      </c>
      <c r="K452" s="8">
        <f t="shared" si="35"/>
        <v>2.57</v>
      </c>
      <c r="L452" s="8">
        <f>IF(OR(C452="orio",D452="orio"),parametros!$C$6,parametros!$C$7)</f>
        <v>9.1</v>
      </c>
      <c r="M452" s="28">
        <f t="shared" si="36"/>
        <v>9.18</v>
      </c>
      <c r="N452" s="10">
        <f t="shared" si="37"/>
        <v>217</v>
      </c>
      <c r="O452" s="40">
        <f t="shared" si="38"/>
        <v>1.4000000000000057</v>
      </c>
      <c r="P452" s="30">
        <f t="shared" si="39"/>
        <v>43748</v>
      </c>
    </row>
    <row r="453" spans="1:16">
      <c r="A453" s="4" t="s">
        <v>451</v>
      </c>
      <c r="B453" s="5" t="s">
        <v>598</v>
      </c>
      <c r="C453" s="5" t="s">
        <v>633</v>
      </c>
      <c r="D453" s="5" t="s">
        <v>613</v>
      </c>
      <c r="E453" s="5" t="s">
        <v>619</v>
      </c>
      <c r="F453" s="6">
        <v>23740</v>
      </c>
      <c r="G453" s="7">
        <v>218.4</v>
      </c>
      <c r="H453" s="8">
        <v>10</v>
      </c>
      <c r="I453" s="8">
        <v>10</v>
      </c>
      <c r="J453" s="8">
        <f>IF(AND(C453="orio",D453="sestao"),85,IF(AND(C453="sestao",D453="orio"),parametros!$C$2,parametros!$C$3))</f>
        <v>85</v>
      </c>
      <c r="K453" s="8">
        <f t="shared" si="35"/>
        <v>2.57</v>
      </c>
      <c r="L453" s="8">
        <f>IF(OR(C453="orio",D453="orio"),parametros!$C$6,parametros!$C$7)</f>
        <v>9.1</v>
      </c>
      <c r="M453" s="28">
        <f t="shared" si="36"/>
        <v>9.1999999999999993</v>
      </c>
      <c r="N453" s="10">
        <f t="shared" si="37"/>
        <v>216</v>
      </c>
      <c r="O453" s="40">
        <f t="shared" si="38"/>
        <v>2.4000000000000057</v>
      </c>
      <c r="P453" s="30">
        <f t="shared" si="39"/>
        <v>43748</v>
      </c>
    </row>
    <row r="454" spans="1:16">
      <c r="A454" s="4" t="s">
        <v>449</v>
      </c>
      <c r="B454" s="5" t="s">
        <v>598</v>
      </c>
      <c r="C454" s="5" t="s">
        <v>633</v>
      </c>
      <c r="D454" s="5" t="s">
        <v>613</v>
      </c>
      <c r="E454" s="5" t="s">
        <v>619</v>
      </c>
      <c r="F454" s="6">
        <v>23180</v>
      </c>
      <c r="G454" s="7">
        <v>218.4</v>
      </c>
      <c r="H454" s="8">
        <v>10</v>
      </c>
      <c r="I454" s="8">
        <v>10</v>
      </c>
      <c r="J454" s="8">
        <f>IF(AND(C454="orio",D454="sestao"),85,IF(AND(C454="sestao",D454="orio"),parametros!$C$2,parametros!$C$3))</f>
        <v>85</v>
      </c>
      <c r="K454" s="8">
        <f t="shared" si="35"/>
        <v>2.57</v>
      </c>
      <c r="L454" s="8">
        <f>IF(OR(C454="orio",D454="orio"),parametros!$C$6,parametros!$C$7)</f>
        <v>9.1</v>
      </c>
      <c r="M454" s="28">
        <f t="shared" si="36"/>
        <v>9.42</v>
      </c>
      <c r="N454" s="10">
        <f t="shared" si="37"/>
        <v>211</v>
      </c>
      <c r="O454" s="40">
        <f t="shared" si="38"/>
        <v>7.4000000000000057</v>
      </c>
      <c r="P454" s="30">
        <f t="shared" si="39"/>
        <v>43748</v>
      </c>
    </row>
    <row r="455" spans="1:16">
      <c r="A455" s="4" t="s">
        <v>458</v>
      </c>
      <c r="B455" s="5" t="s">
        <v>604</v>
      </c>
      <c r="C455" s="5" t="s">
        <v>633</v>
      </c>
      <c r="D455" s="5" t="s">
        <v>613</v>
      </c>
      <c r="E455" s="5" t="s">
        <v>618</v>
      </c>
      <c r="F455" s="6">
        <v>23060</v>
      </c>
      <c r="G455" s="7">
        <v>218.4</v>
      </c>
      <c r="H455" s="8">
        <v>10</v>
      </c>
      <c r="I455" s="8">
        <v>10</v>
      </c>
      <c r="J455" s="8">
        <f>IF(AND(C455="orio",D455="sestao"),85,IF(AND(C455="sestao",D455="orio"),parametros!$C$2,parametros!$C$3))</f>
        <v>85</v>
      </c>
      <c r="K455" s="8">
        <f t="shared" si="35"/>
        <v>2.57</v>
      </c>
      <c r="L455" s="8">
        <f>IF(OR(C455="orio",D455="orio"),parametros!$C$6,parametros!$C$7)</f>
        <v>9.1</v>
      </c>
      <c r="M455" s="28">
        <f t="shared" si="36"/>
        <v>9.4700000000000006</v>
      </c>
      <c r="N455" s="10">
        <f t="shared" si="37"/>
        <v>210</v>
      </c>
      <c r="O455" s="40">
        <f t="shared" si="38"/>
        <v>8.4000000000000057</v>
      </c>
      <c r="P455" s="30">
        <f t="shared" si="39"/>
        <v>43748</v>
      </c>
    </row>
    <row r="456" spans="1:16">
      <c r="A456" s="4" t="s">
        <v>446</v>
      </c>
      <c r="B456" s="5" t="s">
        <v>597</v>
      </c>
      <c r="C456" s="5" t="s">
        <v>613</v>
      </c>
      <c r="D456" s="5" t="s">
        <v>633</v>
      </c>
      <c r="E456" s="5" t="s">
        <v>619</v>
      </c>
      <c r="F456" s="6">
        <v>27280</v>
      </c>
      <c r="G456" s="7">
        <v>136.4</v>
      </c>
      <c r="H456" s="8">
        <v>10</v>
      </c>
      <c r="I456" s="8">
        <v>10</v>
      </c>
      <c r="J456" s="8">
        <f>IF(AND(C456="orio",D456="sestao"),85,IF(AND(C456="sestao",D456="orio"),parametros!$C$2,parametros!$C$3))</f>
        <v>85</v>
      </c>
      <c r="K456" s="8">
        <f t="shared" si="35"/>
        <v>1.6</v>
      </c>
      <c r="L456" s="8">
        <f>IF(OR(C456="orio",D456="orio"),parametros!$C$6,parametros!$C$7)</f>
        <v>9.1</v>
      </c>
      <c r="M456" s="28">
        <f t="shared" si="36"/>
        <v>5</v>
      </c>
      <c r="N456" s="10">
        <f t="shared" si="37"/>
        <v>248</v>
      </c>
      <c r="O456" s="40">
        <f t="shared" si="38"/>
        <v>-111.6</v>
      </c>
      <c r="P456" s="30">
        <f t="shared" si="39"/>
        <v>43748</v>
      </c>
    </row>
    <row r="457" spans="1:16">
      <c r="A457" s="4" t="s">
        <v>447</v>
      </c>
      <c r="B457" s="5" t="s">
        <v>597</v>
      </c>
      <c r="C457" s="5" t="s">
        <v>613</v>
      </c>
      <c r="D457" s="5" t="s">
        <v>633</v>
      </c>
      <c r="E457" s="5" t="s">
        <v>619</v>
      </c>
      <c r="F457" s="6">
        <v>23506</v>
      </c>
      <c r="G457" s="7">
        <v>117.53</v>
      </c>
      <c r="H457" s="8">
        <v>10</v>
      </c>
      <c r="I457" s="8">
        <v>10</v>
      </c>
      <c r="J457" s="8">
        <f>IF(AND(C457="orio",D457="sestao"),85,IF(AND(C457="sestao",D457="orio"),parametros!$C$2,parametros!$C$3))</f>
        <v>85</v>
      </c>
      <c r="K457" s="8">
        <f t="shared" si="35"/>
        <v>1.38</v>
      </c>
      <c r="L457" s="8">
        <f>IF(OR(C457="orio",D457="orio"),parametros!$C$6,parametros!$C$7)</f>
        <v>9.1</v>
      </c>
      <c r="M457" s="28">
        <f t="shared" si="36"/>
        <v>5</v>
      </c>
      <c r="N457" s="10">
        <f t="shared" si="37"/>
        <v>214</v>
      </c>
      <c r="O457" s="40">
        <f t="shared" si="38"/>
        <v>-96.47</v>
      </c>
      <c r="P457" s="30">
        <f t="shared" si="39"/>
        <v>43748</v>
      </c>
    </row>
    <row r="458" spans="1:16">
      <c r="A458" s="4" t="s">
        <v>452</v>
      </c>
      <c r="B458" s="5" t="s">
        <v>601</v>
      </c>
      <c r="C458" s="5" t="s">
        <v>613</v>
      </c>
      <c r="D458" s="5" t="s">
        <v>614</v>
      </c>
      <c r="E458" s="5" t="s">
        <v>619</v>
      </c>
      <c r="F458" s="6">
        <v>23964</v>
      </c>
      <c r="G458" s="7">
        <v>143.28</v>
      </c>
      <c r="H458" s="8">
        <v>10</v>
      </c>
      <c r="I458" s="8">
        <v>10</v>
      </c>
      <c r="J458" s="8">
        <f>IF(AND(C458="orio",D458="sestao"),85,IF(AND(C458="sestao",D458="orio"),parametros!$C$2,parametros!$C$3))</f>
        <v>73</v>
      </c>
      <c r="K458" s="8">
        <f t="shared" si="35"/>
        <v>1.96</v>
      </c>
      <c r="L458" s="8">
        <f>IF(OR(C458="orio",D458="orio"),parametros!$C$6,parametros!$C$7)</f>
        <v>5.97</v>
      </c>
      <c r="M458" s="28">
        <f t="shared" si="36"/>
        <v>5.98</v>
      </c>
      <c r="N458" s="10">
        <f t="shared" si="37"/>
        <v>143</v>
      </c>
      <c r="O458" s="40">
        <f t="shared" si="38"/>
        <v>0.28000000000000114</v>
      </c>
      <c r="P458" s="30">
        <f t="shared" si="39"/>
        <v>43748</v>
      </c>
    </row>
    <row r="459" spans="1:16">
      <c r="A459" s="4" t="s">
        <v>456</v>
      </c>
      <c r="B459" s="5" t="s">
        <v>601</v>
      </c>
      <c r="C459" s="5" t="s">
        <v>613</v>
      </c>
      <c r="D459" s="5" t="s">
        <v>614</v>
      </c>
      <c r="E459" s="5" t="s">
        <v>619</v>
      </c>
      <c r="F459" s="6">
        <v>23888</v>
      </c>
      <c r="G459" s="7">
        <v>143.28</v>
      </c>
      <c r="H459" s="8">
        <v>10</v>
      </c>
      <c r="I459" s="8">
        <v>10</v>
      </c>
      <c r="J459" s="8">
        <f>IF(AND(C459="orio",D459="sestao"),85,IF(AND(C459="sestao",D459="orio"),parametros!$C$2,parametros!$C$3))</f>
        <v>73</v>
      </c>
      <c r="K459" s="8">
        <f t="shared" si="35"/>
        <v>1.96</v>
      </c>
      <c r="L459" s="8">
        <f>IF(OR(C459="orio",D459="orio"),parametros!$C$6,parametros!$C$7)</f>
        <v>5.97</v>
      </c>
      <c r="M459" s="28">
        <f t="shared" si="36"/>
        <v>6</v>
      </c>
      <c r="N459" s="10">
        <f t="shared" si="37"/>
        <v>143</v>
      </c>
      <c r="O459" s="40">
        <f t="shared" si="38"/>
        <v>0.28000000000000114</v>
      </c>
      <c r="P459" s="30">
        <f t="shared" si="39"/>
        <v>43748</v>
      </c>
    </row>
    <row r="460" spans="1:16">
      <c r="A460" s="4" t="s">
        <v>457</v>
      </c>
      <c r="B460" s="5" t="s">
        <v>597</v>
      </c>
      <c r="C460" s="5" t="s">
        <v>633</v>
      </c>
      <c r="D460" s="5" t="s">
        <v>613</v>
      </c>
      <c r="E460" s="5" t="s">
        <v>618</v>
      </c>
      <c r="F460" s="6">
        <v>27060</v>
      </c>
      <c r="G460" s="7">
        <v>236.78</v>
      </c>
      <c r="H460" s="8">
        <v>11</v>
      </c>
      <c r="I460" s="8">
        <v>10</v>
      </c>
      <c r="J460" s="8">
        <f>IF(AND(C460="orio",D460="sestao"),85,IF(AND(C460="sestao",D460="orio"),parametros!$C$2,parametros!$C$3))</f>
        <v>85</v>
      </c>
      <c r="K460" s="8">
        <f t="shared" si="35"/>
        <v>2.79</v>
      </c>
      <c r="L460" s="8">
        <f>IF(OR(C460="orio",D460="orio"),parametros!$C$6,parametros!$C$7)</f>
        <v>9.1</v>
      </c>
      <c r="M460" s="28">
        <f t="shared" si="36"/>
        <v>8.75</v>
      </c>
      <c r="N460" s="10">
        <f t="shared" si="37"/>
        <v>246</v>
      </c>
      <c r="O460" s="40">
        <f t="shared" si="38"/>
        <v>-9.2199999999999989</v>
      </c>
      <c r="P460" s="30">
        <f t="shared" si="39"/>
        <v>43749</v>
      </c>
    </row>
    <row r="461" spans="1:16">
      <c r="A461" s="4" t="s">
        <v>465</v>
      </c>
      <c r="B461" s="5" t="s">
        <v>597</v>
      </c>
      <c r="C461" s="5" t="s">
        <v>633</v>
      </c>
      <c r="D461" s="5" t="s">
        <v>613</v>
      </c>
      <c r="E461" s="5" t="s">
        <v>618</v>
      </c>
      <c r="F461" s="6">
        <v>27060</v>
      </c>
      <c r="G461" s="7">
        <v>236.78</v>
      </c>
      <c r="H461" s="8">
        <v>11</v>
      </c>
      <c r="I461" s="8">
        <v>10</v>
      </c>
      <c r="J461" s="8">
        <f>IF(AND(C461="orio",D461="sestao"),85,IF(AND(C461="sestao",D461="orio"),parametros!$C$2,parametros!$C$3))</f>
        <v>85</v>
      </c>
      <c r="K461" s="8">
        <f t="shared" si="35"/>
        <v>2.79</v>
      </c>
      <c r="L461" s="8">
        <f>IF(OR(C461="orio",D461="orio"),parametros!$C$6,parametros!$C$7)</f>
        <v>9.1</v>
      </c>
      <c r="M461" s="28">
        <f t="shared" si="36"/>
        <v>8.75</v>
      </c>
      <c r="N461" s="10">
        <f t="shared" si="37"/>
        <v>246</v>
      </c>
      <c r="O461" s="40">
        <f t="shared" si="38"/>
        <v>-9.2199999999999989</v>
      </c>
      <c r="P461" s="30">
        <f t="shared" si="39"/>
        <v>43749</v>
      </c>
    </row>
    <row r="462" spans="1:16">
      <c r="A462" s="4" t="s">
        <v>468</v>
      </c>
      <c r="B462" s="5" t="s">
        <v>604</v>
      </c>
      <c r="C462" s="5" t="s">
        <v>633</v>
      </c>
      <c r="D462" s="5" t="s">
        <v>613</v>
      </c>
      <c r="E462" s="5" t="s">
        <v>618</v>
      </c>
      <c r="F462" s="6">
        <v>26180</v>
      </c>
      <c r="G462" s="7">
        <v>238.24</v>
      </c>
      <c r="H462" s="8">
        <v>11</v>
      </c>
      <c r="I462" s="8">
        <v>10</v>
      </c>
      <c r="J462" s="8">
        <f>IF(AND(C462="orio",D462="sestao"),85,IF(AND(C462="sestao",D462="orio"),parametros!$C$2,parametros!$C$3))</f>
        <v>85</v>
      </c>
      <c r="K462" s="8">
        <f t="shared" si="35"/>
        <v>2.8</v>
      </c>
      <c r="L462" s="8">
        <f>IF(OR(C462="orio",D462="orio"),parametros!$C$6,parametros!$C$7)</f>
        <v>9.1</v>
      </c>
      <c r="M462" s="28">
        <f t="shared" si="36"/>
        <v>9.1</v>
      </c>
      <c r="N462" s="10">
        <f t="shared" si="37"/>
        <v>238</v>
      </c>
      <c r="O462" s="40">
        <f t="shared" si="38"/>
        <v>0.24000000000000909</v>
      </c>
      <c r="P462" s="30">
        <f t="shared" si="39"/>
        <v>43749</v>
      </c>
    </row>
    <row r="463" spans="1:16">
      <c r="A463" s="4" t="s">
        <v>472</v>
      </c>
      <c r="B463" s="5" t="s">
        <v>603</v>
      </c>
      <c r="C463" s="5" t="s">
        <v>633</v>
      </c>
      <c r="D463" s="5" t="s">
        <v>613</v>
      </c>
      <c r="E463" s="5" t="s">
        <v>619</v>
      </c>
      <c r="F463" s="6">
        <v>25079</v>
      </c>
      <c r="G463" s="7">
        <v>228.22</v>
      </c>
      <c r="H463" s="8">
        <v>11</v>
      </c>
      <c r="I463" s="8">
        <v>10</v>
      </c>
      <c r="J463" s="8">
        <f>IF(AND(C463="orio",D463="sestao"),85,IF(AND(C463="sestao",D463="orio"),parametros!$C$2,parametros!$C$3))</f>
        <v>85</v>
      </c>
      <c r="K463" s="8">
        <f t="shared" si="35"/>
        <v>2.68</v>
      </c>
      <c r="L463" s="8">
        <f>IF(OR(C463="orio",D463="orio"),parametros!$C$6,parametros!$C$7)</f>
        <v>9.1</v>
      </c>
      <c r="M463" s="28">
        <f t="shared" si="36"/>
        <v>9.1</v>
      </c>
      <c r="N463" s="10">
        <f t="shared" si="37"/>
        <v>228</v>
      </c>
      <c r="O463" s="40">
        <f t="shared" si="38"/>
        <v>0.21999999999999886</v>
      </c>
      <c r="P463" s="30">
        <f t="shared" si="39"/>
        <v>43749</v>
      </c>
    </row>
    <row r="464" spans="1:16">
      <c r="A464" s="4" t="s">
        <v>470</v>
      </c>
      <c r="B464" s="5" t="s">
        <v>604</v>
      </c>
      <c r="C464" s="5" t="s">
        <v>633</v>
      </c>
      <c r="D464" s="5" t="s">
        <v>613</v>
      </c>
      <c r="E464" s="5" t="s">
        <v>618</v>
      </c>
      <c r="F464" s="6">
        <v>24420</v>
      </c>
      <c r="G464" s="7">
        <v>222.22</v>
      </c>
      <c r="H464" s="8">
        <v>11</v>
      </c>
      <c r="I464" s="8">
        <v>10</v>
      </c>
      <c r="J464" s="8">
        <f>IF(AND(C464="orio",D464="sestao"),85,IF(AND(C464="sestao",D464="orio"),parametros!$C$2,parametros!$C$3))</f>
        <v>85</v>
      </c>
      <c r="K464" s="8">
        <f t="shared" si="35"/>
        <v>2.61</v>
      </c>
      <c r="L464" s="8">
        <f>IF(OR(C464="orio",D464="orio"),parametros!$C$6,parametros!$C$7)</f>
        <v>9.1</v>
      </c>
      <c r="M464" s="28">
        <f t="shared" si="36"/>
        <v>9.1</v>
      </c>
      <c r="N464" s="10">
        <f t="shared" si="37"/>
        <v>222</v>
      </c>
      <c r="O464" s="40">
        <f t="shared" si="38"/>
        <v>0.21999999999999886</v>
      </c>
      <c r="P464" s="30">
        <f t="shared" si="39"/>
        <v>43749</v>
      </c>
    </row>
    <row r="465" spans="1:16">
      <c r="A465" s="4" t="s">
        <v>471</v>
      </c>
      <c r="B465" s="5" t="s">
        <v>603</v>
      </c>
      <c r="C465" s="5" t="s">
        <v>633</v>
      </c>
      <c r="D465" s="5" t="s">
        <v>613</v>
      </c>
      <c r="E465" s="5" t="s">
        <v>619</v>
      </c>
      <c r="F465" s="6">
        <v>23680</v>
      </c>
      <c r="G465" s="7">
        <v>218.4</v>
      </c>
      <c r="H465" s="8">
        <v>11</v>
      </c>
      <c r="I465" s="8">
        <v>10</v>
      </c>
      <c r="J465" s="8">
        <f>IF(AND(C465="orio",D465="sestao"),85,IF(AND(C465="sestao",D465="orio"),parametros!$C$2,parametros!$C$3))</f>
        <v>85</v>
      </c>
      <c r="K465" s="8">
        <f t="shared" si="35"/>
        <v>2.57</v>
      </c>
      <c r="L465" s="8">
        <f>IF(OR(C465="orio",D465="orio"),parametros!$C$6,parametros!$C$7)</f>
        <v>9.1</v>
      </c>
      <c r="M465" s="28">
        <f t="shared" si="36"/>
        <v>9.2200000000000006</v>
      </c>
      <c r="N465" s="10">
        <f t="shared" si="37"/>
        <v>215</v>
      </c>
      <c r="O465" s="40">
        <f t="shared" si="38"/>
        <v>3.4000000000000057</v>
      </c>
      <c r="P465" s="30">
        <f t="shared" si="39"/>
        <v>43749</v>
      </c>
    </row>
    <row r="466" spans="1:16">
      <c r="A466" s="4" t="s">
        <v>464</v>
      </c>
      <c r="B466" s="5" t="s">
        <v>605</v>
      </c>
      <c r="C466" s="5" t="s">
        <v>613</v>
      </c>
      <c r="D466" s="5" t="s">
        <v>614</v>
      </c>
      <c r="E466" s="5" t="s">
        <v>619</v>
      </c>
      <c r="F466" s="6">
        <v>19630</v>
      </c>
      <c r="G466" s="7">
        <v>143.28</v>
      </c>
      <c r="H466" s="8">
        <v>11</v>
      </c>
      <c r="I466" s="8">
        <v>10</v>
      </c>
      <c r="J466" s="8">
        <f>IF(AND(C466="orio",D466="sestao"),85,IF(AND(C466="sestao",D466="orio"),parametros!$C$2,parametros!$C$3))</f>
        <v>73</v>
      </c>
      <c r="K466" s="8">
        <f t="shared" si="35"/>
        <v>1.96</v>
      </c>
      <c r="L466" s="8">
        <f>IF(OR(C466="orio",D466="orio"),parametros!$C$6,parametros!$C$7)</f>
        <v>5.97</v>
      </c>
      <c r="M466" s="28">
        <f t="shared" si="36"/>
        <v>7.3</v>
      </c>
      <c r="N466" s="10">
        <f t="shared" si="37"/>
        <v>117</v>
      </c>
      <c r="O466" s="40">
        <f t="shared" si="38"/>
        <v>26.28</v>
      </c>
      <c r="P466" s="30">
        <f t="shared" si="39"/>
        <v>43749</v>
      </c>
    </row>
    <row r="467" spans="1:16">
      <c r="A467" s="4" t="s">
        <v>466</v>
      </c>
      <c r="B467" s="5" t="s">
        <v>605</v>
      </c>
      <c r="C467" s="5" t="s">
        <v>614</v>
      </c>
      <c r="D467" s="5" t="s">
        <v>613</v>
      </c>
      <c r="E467" s="5" t="s">
        <v>619</v>
      </c>
      <c r="F467" s="6">
        <v>24220</v>
      </c>
      <c r="G467" s="7">
        <v>115.77</v>
      </c>
      <c r="H467" s="8">
        <v>11</v>
      </c>
      <c r="I467" s="8">
        <v>10</v>
      </c>
      <c r="J467" s="8">
        <f>IF(AND(C467="orio",D467="sestao"),85,IF(AND(C467="sestao",D467="orio"),parametros!$C$2,parametros!$C$3))</f>
        <v>73</v>
      </c>
      <c r="K467" s="8">
        <f t="shared" si="35"/>
        <v>1.59</v>
      </c>
      <c r="L467" s="8">
        <f>IF(OR(C467="orio",D467="orio"),parametros!$C$6,parametros!$C$7)</f>
        <v>5.97</v>
      </c>
      <c r="M467" s="28">
        <f t="shared" si="36"/>
        <v>4.78</v>
      </c>
      <c r="N467" s="10">
        <f t="shared" si="37"/>
        <v>145</v>
      </c>
      <c r="O467" s="40">
        <f t="shared" si="38"/>
        <v>-29.230000000000004</v>
      </c>
      <c r="P467" s="30">
        <f t="shared" si="39"/>
        <v>43749</v>
      </c>
    </row>
    <row r="468" spans="1:16">
      <c r="A468" s="4" t="s">
        <v>469</v>
      </c>
      <c r="B468" s="5" t="s">
        <v>602</v>
      </c>
      <c r="C468" s="5" t="s">
        <v>614</v>
      </c>
      <c r="D468" s="5" t="s">
        <v>613</v>
      </c>
      <c r="E468" s="5" t="s">
        <v>619</v>
      </c>
      <c r="F468" s="6">
        <v>23140</v>
      </c>
      <c r="G468" s="7">
        <v>143.28</v>
      </c>
      <c r="H468" s="8">
        <v>11</v>
      </c>
      <c r="I468" s="8">
        <v>10</v>
      </c>
      <c r="J468" s="8">
        <f>IF(AND(C468="orio",D468="sestao"),85,IF(AND(C468="sestao",D468="orio"),parametros!$C$2,parametros!$C$3))</f>
        <v>73</v>
      </c>
      <c r="K468" s="8">
        <f t="shared" si="35"/>
        <v>1.96</v>
      </c>
      <c r="L468" s="8">
        <f>IF(OR(C468="orio",D468="orio"),parametros!$C$6,parametros!$C$7)</f>
        <v>5.97</v>
      </c>
      <c r="M468" s="28">
        <f t="shared" si="36"/>
        <v>6.19</v>
      </c>
      <c r="N468" s="10">
        <f t="shared" si="37"/>
        <v>138</v>
      </c>
      <c r="O468" s="40">
        <f t="shared" si="38"/>
        <v>5.2800000000000011</v>
      </c>
      <c r="P468" s="30">
        <f t="shared" si="39"/>
        <v>43749</v>
      </c>
    </row>
    <row r="469" spans="1:16">
      <c r="A469" s="4" t="s">
        <v>467</v>
      </c>
      <c r="B469" s="5" t="s">
        <v>607</v>
      </c>
      <c r="C469" s="5" t="s">
        <v>614</v>
      </c>
      <c r="D469" s="5" t="s">
        <v>613</v>
      </c>
      <c r="E469" s="5" t="s">
        <v>619</v>
      </c>
      <c r="F469" s="6">
        <v>15660</v>
      </c>
      <c r="G469" s="7">
        <v>143.28</v>
      </c>
      <c r="H469" s="8">
        <v>11</v>
      </c>
      <c r="I469" s="8">
        <v>10</v>
      </c>
      <c r="J469" s="8">
        <f>IF(AND(C469="orio",D469="sestao"),85,IF(AND(C469="sestao",D469="orio"),parametros!$C$2,parametros!$C$3))</f>
        <v>73</v>
      </c>
      <c r="K469" s="8">
        <f t="shared" si="35"/>
        <v>1.96</v>
      </c>
      <c r="L469" s="8">
        <f>IF(OR(C469="orio",D469="orio"),parametros!$C$6,parametros!$C$7)</f>
        <v>5.97</v>
      </c>
      <c r="M469" s="28">
        <f t="shared" si="36"/>
        <v>9.15</v>
      </c>
      <c r="N469" s="10">
        <f t="shared" si="37"/>
        <v>93</v>
      </c>
      <c r="O469" s="40">
        <f t="shared" si="38"/>
        <v>50.28</v>
      </c>
      <c r="P469" s="30">
        <f t="shared" si="39"/>
        <v>43749</v>
      </c>
    </row>
    <row r="470" spans="1:16">
      <c r="A470" s="4" t="s">
        <v>485</v>
      </c>
      <c r="B470" s="5" t="s">
        <v>603</v>
      </c>
      <c r="C470" s="5" t="s">
        <v>633</v>
      </c>
      <c r="D470" s="5" t="s">
        <v>613</v>
      </c>
      <c r="E470" s="5" t="s">
        <v>618</v>
      </c>
      <c r="F470" s="6">
        <v>25575</v>
      </c>
      <c r="G470" s="7">
        <v>232.73</v>
      </c>
      <c r="H470" s="8">
        <v>13</v>
      </c>
      <c r="I470" s="8">
        <v>10</v>
      </c>
      <c r="J470" s="8">
        <f>IF(AND(C470="orio",D470="sestao"),85,IF(AND(C470="sestao",D470="orio"),parametros!$C$2,parametros!$C$3))</f>
        <v>85</v>
      </c>
      <c r="K470" s="8">
        <f t="shared" si="35"/>
        <v>2.74</v>
      </c>
      <c r="L470" s="8">
        <f>IF(OR(C470="orio",D470="orio"),parametros!$C$6,parametros!$C$7)</f>
        <v>9.1</v>
      </c>
      <c r="M470" s="28">
        <f t="shared" si="36"/>
        <v>9.1</v>
      </c>
      <c r="N470" s="10">
        <f t="shared" si="37"/>
        <v>233</v>
      </c>
      <c r="O470" s="40">
        <f t="shared" si="38"/>
        <v>-0.27000000000001023</v>
      </c>
      <c r="P470" s="30">
        <f t="shared" si="39"/>
        <v>43751</v>
      </c>
    </row>
    <row r="471" spans="1:16">
      <c r="A471" s="4" t="s">
        <v>486</v>
      </c>
      <c r="B471" s="5" t="s">
        <v>598</v>
      </c>
      <c r="C471" s="5" t="s">
        <v>633</v>
      </c>
      <c r="D471" s="5" t="s">
        <v>613</v>
      </c>
      <c r="E471" s="5" t="s">
        <v>618</v>
      </c>
      <c r="F471" s="6">
        <v>24840</v>
      </c>
      <c r="G471" s="7">
        <v>226.04</v>
      </c>
      <c r="H471" s="8">
        <v>13</v>
      </c>
      <c r="I471" s="8">
        <v>10</v>
      </c>
      <c r="J471" s="8">
        <f>IF(AND(C471="orio",D471="sestao"),85,IF(AND(C471="sestao",D471="orio"),parametros!$C$2,parametros!$C$3))</f>
        <v>85</v>
      </c>
      <c r="K471" s="8">
        <f t="shared" si="35"/>
        <v>2.66</v>
      </c>
      <c r="L471" s="8">
        <f>IF(OR(C471="orio",D471="orio"),parametros!$C$6,parametros!$C$7)</f>
        <v>9.1</v>
      </c>
      <c r="M471" s="28">
        <f t="shared" si="36"/>
        <v>9.1</v>
      </c>
      <c r="N471" s="10">
        <f t="shared" si="37"/>
        <v>226</v>
      </c>
      <c r="O471" s="40">
        <f t="shared" si="38"/>
        <v>3.9999999999992042E-2</v>
      </c>
      <c r="P471" s="30">
        <f t="shared" si="39"/>
        <v>43751</v>
      </c>
    </row>
    <row r="472" spans="1:16">
      <c r="A472" s="4" t="s">
        <v>473</v>
      </c>
      <c r="B472" s="5" t="s">
        <v>598</v>
      </c>
      <c r="C472" s="5" t="s">
        <v>633</v>
      </c>
      <c r="D472" s="5" t="s">
        <v>613</v>
      </c>
      <c r="E472" s="5" t="s">
        <v>618</v>
      </c>
      <c r="F472" s="6">
        <v>24552</v>
      </c>
      <c r="G472" s="7">
        <v>223.42</v>
      </c>
      <c r="H472" s="8">
        <v>13</v>
      </c>
      <c r="I472" s="8">
        <v>10</v>
      </c>
      <c r="J472" s="8">
        <f>IF(AND(C472="orio",D472="sestao"),85,IF(AND(C472="sestao",D472="orio"),parametros!$C$2,parametros!$C$3))</f>
        <v>85</v>
      </c>
      <c r="K472" s="8">
        <f t="shared" si="35"/>
        <v>2.63</v>
      </c>
      <c r="L472" s="8">
        <f>IF(OR(C472="orio",D472="orio"),parametros!$C$6,parametros!$C$7)</f>
        <v>9.1</v>
      </c>
      <c r="M472" s="28">
        <f t="shared" si="36"/>
        <v>9.1</v>
      </c>
      <c r="N472" s="10">
        <f t="shared" si="37"/>
        <v>223</v>
      </c>
      <c r="O472" s="40">
        <f t="shared" si="38"/>
        <v>0.41999999999998749</v>
      </c>
      <c r="P472" s="30">
        <f t="shared" si="39"/>
        <v>43751</v>
      </c>
    </row>
    <row r="473" spans="1:16">
      <c r="A473" s="4" t="s">
        <v>477</v>
      </c>
      <c r="B473" s="5" t="s">
        <v>598</v>
      </c>
      <c r="C473" s="5" t="s">
        <v>633</v>
      </c>
      <c r="D473" s="5" t="s">
        <v>613</v>
      </c>
      <c r="E473" s="5" t="s">
        <v>618</v>
      </c>
      <c r="F473" s="6">
        <v>24460</v>
      </c>
      <c r="G473" s="7">
        <v>222.59</v>
      </c>
      <c r="H473" s="8">
        <v>13</v>
      </c>
      <c r="I473" s="8">
        <v>10</v>
      </c>
      <c r="J473" s="8">
        <f>IF(AND(C473="orio",D473="sestao"),85,IF(AND(C473="sestao",D473="orio"),parametros!$C$2,parametros!$C$3))</f>
        <v>85</v>
      </c>
      <c r="K473" s="8">
        <f t="shared" si="35"/>
        <v>2.62</v>
      </c>
      <c r="L473" s="8">
        <f>IF(OR(C473="orio",D473="orio"),parametros!$C$6,parametros!$C$7)</f>
        <v>9.1</v>
      </c>
      <c r="M473" s="28">
        <f t="shared" si="36"/>
        <v>9.1</v>
      </c>
      <c r="N473" s="10">
        <f t="shared" si="37"/>
        <v>223</v>
      </c>
      <c r="O473" s="40">
        <f t="shared" si="38"/>
        <v>-0.40999999999999659</v>
      </c>
      <c r="P473" s="30">
        <f t="shared" si="39"/>
        <v>43751</v>
      </c>
    </row>
    <row r="474" spans="1:16">
      <c r="A474" s="4" t="s">
        <v>474</v>
      </c>
      <c r="B474" s="5" t="s">
        <v>599</v>
      </c>
      <c r="C474" s="5" t="s">
        <v>633</v>
      </c>
      <c r="D474" s="5" t="s">
        <v>613</v>
      </c>
      <c r="E474" s="5" t="s">
        <v>618</v>
      </c>
      <c r="F474" s="6">
        <v>24385</v>
      </c>
      <c r="G474" s="7">
        <v>221.9</v>
      </c>
      <c r="H474" s="8">
        <v>13</v>
      </c>
      <c r="I474" s="8">
        <v>10</v>
      </c>
      <c r="J474" s="8">
        <f>IF(AND(C474="orio",D474="sestao"),85,IF(AND(C474="sestao",D474="orio"),parametros!$C$2,parametros!$C$3))</f>
        <v>85</v>
      </c>
      <c r="K474" s="8">
        <f t="shared" si="35"/>
        <v>2.61</v>
      </c>
      <c r="L474" s="8">
        <f>IF(OR(C474="orio",D474="orio"),parametros!$C$6,parametros!$C$7)</f>
        <v>9.1</v>
      </c>
      <c r="M474" s="28">
        <f t="shared" si="36"/>
        <v>9.1</v>
      </c>
      <c r="N474" s="10">
        <f t="shared" si="37"/>
        <v>222</v>
      </c>
      <c r="O474" s="40">
        <f t="shared" si="38"/>
        <v>-9.9999999999994316E-2</v>
      </c>
      <c r="P474" s="30">
        <f t="shared" si="39"/>
        <v>43751</v>
      </c>
    </row>
    <row r="475" spans="1:16">
      <c r="A475" s="4" t="s">
        <v>479</v>
      </c>
      <c r="B475" s="5" t="s">
        <v>598</v>
      </c>
      <c r="C475" s="5" t="s">
        <v>633</v>
      </c>
      <c r="D475" s="5" t="s">
        <v>613</v>
      </c>
      <c r="E475" s="5" t="s">
        <v>618</v>
      </c>
      <c r="F475" s="6">
        <v>24300</v>
      </c>
      <c r="G475" s="7">
        <v>221.13</v>
      </c>
      <c r="H475" s="8">
        <v>13</v>
      </c>
      <c r="I475" s="8">
        <v>10</v>
      </c>
      <c r="J475" s="8">
        <f>IF(AND(C475="orio",D475="sestao"),85,IF(AND(C475="sestao",D475="orio"),parametros!$C$2,parametros!$C$3))</f>
        <v>85</v>
      </c>
      <c r="K475" s="8">
        <f t="shared" si="35"/>
        <v>2.6</v>
      </c>
      <c r="L475" s="8">
        <f>IF(OR(C475="orio",D475="orio"),parametros!$C$6,parametros!$C$7)</f>
        <v>9.1</v>
      </c>
      <c r="M475" s="28">
        <f t="shared" si="36"/>
        <v>9.1</v>
      </c>
      <c r="N475" s="10">
        <f t="shared" si="37"/>
        <v>221</v>
      </c>
      <c r="O475" s="40">
        <f t="shared" si="38"/>
        <v>0.12999999999999545</v>
      </c>
      <c r="P475" s="30">
        <f t="shared" si="39"/>
        <v>43751</v>
      </c>
    </row>
    <row r="476" spans="1:16">
      <c r="A476" s="4" t="s">
        <v>480</v>
      </c>
      <c r="B476" s="5" t="s">
        <v>598</v>
      </c>
      <c r="C476" s="5" t="s">
        <v>633</v>
      </c>
      <c r="D476" s="5" t="s">
        <v>613</v>
      </c>
      <c r="E476" s="5" t="s">
        <v>618</v>
      </c>
      <c r="F476" s="6">
        <v>24160</v>
      </c>
      <c r="G476" s="7">
        <v>219.86</v>
      </c>
      <c r="H476" s="8">
        <v>13</v>
      </c>
      <c r="I476" s="8">
        <v>10</v>
      </c>
      <c r="J476" s="8">
        <f>IF(AND(C476="orio",D476="sestao"),85,IF(AND(C476="sestao",D476="orio"),parametros!$C$2,parametros!$C$3))</f>
        <v>85</v>
      </c>
      <c r="K476" s="8">
        <f t="shared" si="35"/>
        <v>2.59</v>
      </c>
      <c r="L476" s="8">
        <f>IF(OR(C476="orio",D476="orio"),parametros!$C$6,parametros!$C$7)</f>
        <v>9.1</v>
      </c>
      <c r="M476" s="28">
        <f t="shared" si="36"/>
        <v>9.1</v>
      </c>
      <c r="N476" s="10">
        <f t="shared" si="37"/>
        <v>220</v>
      </c>
      <c r="O476" s="40">
        <f t="shared" si="38"/>
        <v>-0.13999999999998636</v>
      </c>
      <c r="P476" s="30">
        <f t="shared" si="39"/>
        <v>43751</v>
      </c>
    </row>
    <row r="477" spans="1:16">
      <c r="A477" s="4" t="s">
        <v>487</v>
      </c>
      <c r="B477" s="5" t="s">
        <v>600</v>
      </c>
      <c r="C477" s="5" t="s">
        <v>633</v>
      </c>
      <c r="D477" s="5" t="s">
        <v>613</v>
      </c>
      <c r="E477" s="5" t="s">
        <v>618</v>
      </c>
      <c r="F477" s="6">
        <v>23980</v>
      </c>
      <c r="G477" s="7">
        <v>218.4</v>
      </c>
      <c r="H477" s="8">
        <v>13</v>
      </c>
      <c r="I477" s="8">
        <v>10</v>
      </c>
      <c r="J477" s="8">
        <f>IF(AND(C477="orio",D477="sestao"),85,IF(AND(C477="sestao",D477="orio"),parametros!$C$2,parametros!$C$3))</f>
        <v>85</v>
      </c>
      <c r="K477" s="8">
        <f t="shared" si="35"/>
        <v>2.57</v>
      </c>
      <c r="L477" s="8">
        <f>IF(OR(C477="orio",D477="orio"),parametros!$C$6,parametros!$C$7)</f>
        <v>9.1</v>
      </c>
      <c r="M477" s="28">
        <f t="shared" si="36"/>
        <v>9.11</v>
      </c>
      <c r="N477" s="10">
        <f t="shared" si="37"/>
        <v>218</v>
      </c>
      <c r="O477" s="40">
        <f t="shared" si="38"/>
        <v>0.40000000000000568</v>
      </c>
      <c r="P477" s="30">
        <f t="shared" si="39"/>
        <v>43751</v>
      </c>
    </row>
    <row r="478" spans="1:16">
      <c r="A478" s="4" t="s">
        <v>445</v>
      </c>
      <c r="B478" s="5" t="s">
        <v>598</v>
      </c>
      <c r="C478" s="5" t="s">
        <v>633</v>
      </c>
      <c r="D478" s="5" t="s">
        <v>613</v>
      </c>
      <c r="E478" s="5" t="s">
        <v>618</v>
      </c>
      <c r="F478" s="6">
        <v>23540</v>
      </c>
      <c r="G478" s="7">
        <v>218.4</v>
      </c>
      <c r="H478" s="8">
        <v>13</v>
      </c>
      <c r="I478" s="8">
        <v>10</v>
      </c>
      <c r="J478" s="8">
        <f>IF(AND(C478="orio",D478="sestao"),85,IF(AND(C478="sestao",D478="orio"),parametros!$C$2,parametros!$C$3))</f>
        <v>85</v>
      </c>
      <c r="K478" s="8">
        <f t="shared" si="35"/>
        <v>2.57</v>
      </c>
      <c r="L478" s="8">
        <f>IF(OR(C478="orio",D478="orio"),parametros!$C$6,parametros!$C$7)</f>
        <v>9.1</v>
      </c>
      <c r="M478" s="28">
        <f t="shared" si="36"/>
        <v>9.2799999999999994</v>
      </c>
      <c r="N478" s="10">
        <f t="shared" si="37"/>
        <v>214</v>
      </c>
      <c r="O478" s="40">
        <f t="shared" si="38"/>
        <v>4.4000000000000057</v>
      </c>
      <c r="P478" s="30">
        <f t="shared" si="39"/>
        <v>43751</v>
      </c>
    </row>
    <row r="479" spans="1:16">
      <c r="A479" s="4" t="s">
        <v>484</v>
      </c>
      <c r="B479" s="5" t="s">
        <v>600</v>
      </c>
      <c r="C479" s="5" t="s">
        <v>633</v>
      </c>
      <c r="D479" s="5" t="s">
        <v>613</v>
      </c>
      <c r="E479" s="5" t="s">
        <v>618</v>
      </c>
      <c r="F479" s="6">
        <v>23500</v>
      </c>
      <c r="G479" s="7">
        <v>218.4</v>
      </c>
      <c r="H479" s="8">
        <v>13</v>
      </c>
      <c r="I479" s="8">
        <v>10</v>
      </c>
      <c r="J479" s="8">
        <f>IF(AND(C479="orio",D479="sestao"),85,IF(AND(C479="sestao",D479="orio"),parametros!$C$2,parametros!$C$3))</f>
        <v>85</v>
      </c>
      <c r="K479" s="8">
        <f t="shared" si="35"/>
        <v>2.57</v>
      </c>
      <c r="L479" s="8">
        <f>IF(OR(C479="orio",D479="orio"),parametros!$C$6,parametros!$C$7)</f>
        <v>9.1</v>
      </c>
      <c r="M479" s="28">
        <f t="shared" si="36"/>
        <v>9.2899999999999991</v>
      </c>
      <c r="N479" s="10">
        <f t="shared" si="37"/>
        <v>214</v>
      </c>
      <c r="O479" s="40">
        <f t="shared" si="38"/>
        <v>4.4000000000000057</v>
      </c>
      <c r="P479" s="30">
        <f t="shared" si="39"/>
        <v>43751</v>
      </c>
    </row>
    <row r="480" spans="1:16">
      <c r="A480" s="4" t="s">
        <v>481</v>
      </c>
      <c r="B480" s="5" t="s">
        <v>603</v>
      </c>
      <c r="C480" s="5" t="s">
        <v>613</v>
      </c>
      <c r="D480" s="5" t="s">
        <v>633</v>
      </c>
      <c r="E480" s="5" t="s">
        <v>619</v>
      </c>
      <c r="F480" s="6">
        <v>23640</v>
      </c>
      <c r="G480" s="7">
        <v>182.5</v>
      </c>
      <c r="H480" s="8">
        <v>13</v>
      </c>
      <c r="I480" s="8">
        <v>10</v>
      </c>
      <c r="J480" s="8">
        <f>IF(AND(C480="orio",D480="sestao"),85,IF(AND(C480="sestao",D480="orio"),parametros!$C$2,parametros!$C$3))</f>
        <v>85</v>
      </c>
      <c r="K480" s="8">
        <f t="shared" si="35"/>
        <v>2.15</v>
      </c>
      <c r="L480" s="8">
        <f>IF(OR(C480="orio",D480="orio"),parametros!$C$6,parametros!$C$7)</f>
        <v>9.1</v>
      </c>
      <c r="M480" s="28">
        <f t="shared" si="36"/>
        <v>7.72</v>
      </c>
      <c r="N480" s="10">
        <f t="shared" si="37"/>
        <v>215</v>
      </c>
      <c r="O480" s="40">
        <f t="shared" si="38"/>
        <v>-32.5</v>
      </c>
      <c r="P480" s="30">
        <f t="shared" si="39"/>
        <v>43751</v>
      </c>
    </row>
    <row r="481" spans="1:16">
      <c r="A481" s="4" t="s">
        <v>483</v>
      </c>
      <c r="B481" s="5" t="s">
        <v>603</v>
      </c>
      <c r="C481" s="5" t="s">
        <v>613</v>
      </c>
      <c r="D481" s="5" t="s">
        <v>633</v>
      </c>
      <c r="E481" s="5" t="s">
        <v>619</v>
      </c>
      <c r="F481" s="6">
        <v>23563</v>
      </c>
      <c r="G481" s="7">
        <v>181.91</v>
      </c>
      <c r="H481" s="8">
        <v>13</v>
      </c>
      <c r="I481" s="8">
        <v>10</v>
      </c>
      <c r="J481" s="8">
        <f>IF(AND(C481="orio",D481="sestao"),85,IF(AND(C481="sestao",D481="orio"),parametros!$C$2,parametros!$C$3))</f>
        <v>85</v>
      </c>
      <c r="K481" s="8">
        <f t="shared" si="35"/>
        <v>2.14</v>
      </c>
      <c r="L481" s="8">
        <f>IF(OR(C481="orio",D481="orio"),parametros!$C$6,parametros!$C$7)</f>
        <v>9.1</v>
      </c>
      <c r="M481" s="28">
        <f t="shared" si="36"/>
        <v>7.72</v>
      </c>
      <c r="N481" s="10">
        <f t="shared" si="37"/>
        <v>214</v>
      </c>
      <c r="O481" s="40">
        <f t="shared" si="38"/>
        <v>-32.090000000000003</v>
      </c>
      <c r="P481" s="30">
        <f t="shared" si="39"/>
        <v>43751</v>
      </c>
    </row>
    <row r="482" spans="1:16">
      <c r="A482" s="4" t="s">
        <v>482</v>
      </c>
      <c r="B482" s="5" t="s">
        <v>598</v>
      </c>
      <c r="C482" s="5" t="s">
        <v>613</v>
      </c>
      <c r="D482" s="5" t="s">
        <v>633</v>
      </c>
      <c r="E482" s="5" t="s">
        <v>619</v>
      </c>
      <c r="F482" s="6">
        <v>23400</v>
      </c>
      <c r="G482" s="7">
        <v>212.94</v>
      </c>
      <c r="H482" s="8">
        <v>13</v>
      </c>
      <c r="I482" s="8">
        <v>10</v>
      </c>
      <c r="J482" s="8">
        <f>IF(AND(C482="orio",D482="sestao"),85,IF(AND(C482="sestao",D482="orio"),parametros!$C$2,parametros!$C$3))</f>
        <v>85</v>
      </c>
      <c r="K482" s="8">
        <f t="shared" si="35"/>
        <v>2.5099999999999998</v>
      </c>
      <c r="L482" s="8">
        <f>IF(OR(C482="orio",D482="orio"),parametros!$C$6,parametros!$C$7)</f>
        <v>9.1</v>
      </c>
      <c r="M482" s="28">
        <f t="shared" si="36"/>
        <v>9.1</v>
      </c>
      <c r="N482" s="10">
        <f t="shared" si="37"/>
        <v>213</v>
      </c>
      <c r="O482" s="40">
        <f t="shared" si="38"/>
        <v>-6.0000000000002274E-2</v>
      </c>
      <c r="P482" s="30">
        <f t="shared" si="39"/>
        <v>43751</v>
      </c>
    </row>
    <row r="483" spans="1:16">
      <c r="A483" s="4" t="s">
        <v>475</v>
      </c>
      <c r="B483" s="5" t="s">
        <v>601</v>
      </c>
      <c r="C483" s="5" t="s">
        <v>613</v>
      </c>
      <c r="D483" s="5" t="s">
        <v>614</v>
      </c>
      <c r="E483" s="5" t="s">
        <v>619</v>
      </c>
      <c r="F483" s="6">
        <v>25260</v>
      </c>
      <c r="G483" s="7">
        <v>150.80000000000001</v>
      </c>
      <c r="H483" s="8">
        <v>13</v>
      </c>
      <c r="I483" s="8">
        <v>10</v>
      </c>
      <c r="J483" s="8">
        <f>IF(AND(C483="orio",D483="sestao"),85,IF(AND(C483="sestao",D483="orio"),parametros!$C$2,parametros!$C$3))</f>
        <v>73</v>
      </c>
      <c r="K483" s="8">
        <f t="shared" si="35"/>
        <v>2.0699999999999998</v>
      </c>
      <c r="L483" s="8">
        <f>IF(OR(C483="orio",D483="orio"),parametros!$C$6,parametros!$C$7)</f>
        <v>5.97</v>
      </c>
      <c r="M483" s="28">
        <f t="shared" si="36"/>
        <v>5.97</v>
      </c>
      <c r="N483" s="10">
        <f t="shared" si="37"/>
        <v>151</v>
      </c>
      <c r="O483" s="40">
        <f t="shared" si="38"/>
        <v>-0.19999999999998863</v>
      </c>
      <c r="P483" s="30">
        <f t="shared" si="39"/>
        <v>43751</v>
      </c>
    </row>
    <row r="484" spans="1:16">
      <c r="A484" s="4" t="s">
        <v>448</v>
      </c>
      <c r="B484" s="5" t="s">
        <v>601</v>
      </c>
      <c r="C484" s="5" t="s">
        <v>613</v>
      </c>
      <c r="D484" s="5" t="s">
        <v>614</v>
      </c>
      <c r="E484" s="5" t="s">
        <v>619</v>
      </c>
      <c r="F484" s="6">
        <v>24360</v>
      </c>
      <c r="G484" s="7">
        <v>145.43</v>
      </c>
      <c r="H484" s="8">
        <v>13</v>
      </c>
      <c r="I484" s="8">
        <v>10</v>
      </c>
      <c r="J484" s="8">
        <f>IF(AND(C484="orio",D484="sestao"),85,IF(AND(C484="sestao",D484="orio"),parametros!$C$2,parametros!$C$3))</f>
        <v>73</v>
      </c>
      <c r="K484" s="8">
        <f t="shared" si="35"/>
        <v>1.99</v>
      </c>
      <c r="L484" s="8">
        <f>IF(OR(C484="orio",D484="orio"),parametros!$C$6,parametros!$C$7)</f>
        <v>5.97</v>
      </c>
      <c r="M484" s="28">
        <f t="shared" si="36"/>
        <v>5.97</v>
      </c>
      <c r="N484" s="10">
        <f t="shared" si="37"/>
        <v>145</v>
      </c>
      <c r="O484" s="40">
        <f t="shared" si="38"/>
        <v>0.43000000000000682</v>
      </c>
      <c r="P484" s="30">
        <f t="shared" si="39"/>
        <v>43751</v>
      </c>
    </row>
    <row r="485" spans="1:16">
      <c r="A485" s="4" t="s">
        <v>476</v>
      </c>
      <c r="B485" s="5" t="s">
        <v>601</v>
      </c>
      <c r="C485" s="5" t="s">
        <v>613</v>
      </c>
      <c r="D485" s="5" t="s">
        <v>614</v>
      </c>
      <c r="E485" s="5" t="s">
        <v>619</v>
      </c>
      <c r="F485" s="6">
        <v>23300</v>
      </c>
      <c r="G485" s="7">
        <v>143.28</v>
      </c>
      <c r="H485" s="8">
        <v>13</v>
      </c>
      <c r="I485" s="8">
        <v>10</v>
      </c>
      <c r="J485" s="8">
        <f>IF(AND(C485="orio",D485="sestao"),85,IF(AND(C485="sestao",D485="orio"),parametros!$C$2,parametros!$C$3))</f>
        <v>73</v>
      </c>
      <c r="K485" s="8">
        <f t="shared" si="35"/>
        <v>1.96</v>
      </c>
      <c r="L485" s="8">
        <f>IF(OR(C485="orio",D485="orio"),parametros!$C$6,parametros!$C$7)</f>
        <v>5.97</v>
      </c>
      <c r="M485" s="28">
        <f t="shared" si="36"/>
        <v>6.15</v>
      </c>
      <c r="N485" s="10">
        <f t="shared" si="37"/>
        <v>139</v>
      </c>
      <c r="O485" s="40">
        <f t="shared" si="38"/>
        <v>4.2800000000000011</v>
      </c>
      <c r="P485" s="30">
        <f t="shared" si="39"/>
        <v>43751</v>
      </c>
    </row>
    <row r="486" spans="1:16">
      <c r="A486" s="4" t="s">
        <v>478</v>
      </c>
      <c r="B486" s="5" t="s">
        <v>605</v>
      </c>
      <c r="C486" s="5" t="s">
        <v>613</v>
      </c>
      <c r="D486" s="5" t="s">
        <v>614</v>
      </c>
      <c r="E486" s="5" t="s">
        <v>619</v>
      </c>
      <c r="F486" s="6">
        <v>18140</v>
      </c>
      <c r="G486" s="7">
        <v>143.28</v>
      </c>
      <c r="H486" s="8">
        <v>13</v>
      </c>
      <c r="I486" s="8">
        <v>10</v>
      </c>
      <c r="J486" s="8">
        <f>IF(AND(C486="orio",D486="sestao"),85,IF(AND(C486="sestao",D486="orio"),parametros!$C$2,parametros!$C$3))</f>
        <v>73</v>
      </c>
      <c r="K486" s="8">
        <f t="shared" si="35"/>
        <v>1.96</v>
      </c>
      <c r="L486" s="8">
        <f>IF(OR(C486="orio",D486="orio"),parametros!$C$6,parametros!$C$7)</f>
        <v>5.97</v>
      </c>
      <c r="M486" s="28">
        <f t="shared" si="36"/>
        <v>7.9</v>
      </c>
      <c r="N486" s="10">
        <f t="shared" si="37"/>
        <v>108</v>
      </c>
      <c r="O486" s="40">
        <f t="shared" si="38"/>
        <v>35.28</v>
      </c>
      <c r="P486" s="30">
        <f t="shared" si="39"/>
        <v>43751</v>
      </c>
    </row>
    <row r="487" spans="1:16">
      <c r="A487" s="4" t="s">
        <v>498</v>
      </c>
      <c r="B487" s="5" t="s">
        <v>604</v>
      </c>
      <c r="C487" s="5" t="s">
        <v>633</v>
      </c>
      <c r="D487" s="5" t="s">
        <v>613</v>
      </c>
      <c r="E487" s="5" t="s">
        <v>618</v>
      </c>
      <c r="F487" s="6">
        <v>26740</v>
      </c>
      <c r="G487" s="7">
        <v>243.33</v>
      </c>
      <c r="H487" s="8">
        <v>16</v>
      </c>
      <c r="I487" s="8">
        <v>10</v>
      </c>
      <c r="J487" s="8">
        <f>IF(AND(C487="orio",D487="sestao"),85,IF(AND(C487="sestao",D487="orio"),parametros!$C$2,parametros!$C$3))</f>
        <v>85</v>
      </c>
      <c r="K487" s="8">
        <f t="shared" si="35"/>
        <v>2.86</v>
      </c>
      <c r="L487" s="8">
        <f>IF(OR(C487="orio",D487="orio"),parametros!$C$6,parametros!$C$7)</f>
        <v>9.1</v>
      </c>
      <c r="M487" s="28">
        <f t="shared" si="36"/>
        <v>9.1</v>
      </c>
      <c r="N487" s="10">
        <f t="shared" si="37"/>
        <v>243</v>
      </c>
      <c r="O487" s="40">
        <f t="shared" si="38"/>
        <v>0.33000000000001251</v>
      </c>
      <c r="P487" s="30">
        <f t="shared" si="39"/>
        <v>43754</v>
      </c>
    </row>
    <row r="488" spans="1:16">
      <c r="A488" s="4" t="s">
        <v>491</v>
      </c>
      <c r="B488" s="5" t="s">
        <v>603</v>
      </c>
      <c r="C488" s="5" t="s">
        <v>633</v>
      </c>
      <c r="D488" s="5" t="s">
        <v>613</v>
      </c>
      <c r="E488" s="5" t="s">
        <v>618</v>
      </c>
      <c r="F488" s="6">
        <v>26460</v>
      </c>
      <c r="G488" s="7">
        <v>240.79</v>
      </c>
      <c r="H488" s="8">
        <v>16</v>
      </c>
      <c r="I488" s="8">
        <v>10</v>
      </c>
      <c r="J488" s="8">
        <f>IF(AND(C488="orio",D488="sestao"),85,IF(AND(C488="sestao",D488="orio"),parametros!$C$2,parametros!$C$3))</f>
        <v>85</v>
      </c>
      <c r="K488" s="8">
        <f t="shared" si="35"/>
        <v>2.83</v>
      </c>
      <c r="L488" s="8">
        <f>IF(OR(C488="orio",D488="orio"),parametros!$C$6,parametros!$C$7)</f>
        <v>9.1</v>
      </c>
      <c r="M488" s="28">
        <f t="shared" si="36"/>
        <v>9.1</v>
      </c>
      <c r="N488" s="10">
        <f t="shared" si="37"/>
        <v>241</v>
      </c>
      <c r="O488" s="40">
        <f t="shared" si="38"/>
        <v>-0.21000000000000796</v>
      </c>
      <c r="P488" s="30">
        <f t="shared" si="39"/>
        <v>43754</v>
      </c>
    </row>
    <row r="489" spans="1:16">
      <c r="A489" s="4" t="s">
        <v>492</v>
      </c>
      <c r="B489" s="5" t="s">
        <v>597</v>
      </c>
      <c r="C489" s="5" t="s">
        <v>633</v>
      </c>
      <c r="D489" s="5" t="s">
        <v>613</v>
      </c>
      <c r="E489" s="5" t="s">
        <v>618</v>
      </c>
      <c r="F489" s="6">
        <v>26340</v>
      </c>
      <c r="G489" s="7">
        <v>230.48</v>
      </c>
      <c r="H489" s="8">
        <v>16</v>
      </c>
      <c r="I489" s="8">
        <v>10</v>
      </c>
      <c r="J489" s="8">
        <f>IF(AND(C489="orio",D489="sestao"),85,IF(AND(C489="sestao",D489="orio"),parametros!$C$2,parametros!$C$3))</f>
        <v>85</v>
      </c>
      <c r="K489" s="8">
        <f t="shared" si="35"/>
        <v>2.71</v>
      </c>
      <c r="L489" s="8">
        <f>IF(OR(C489="orio",D489="orio"),parametros!$C$6,parametros!$C$7)</f>
        <v>9.1</v>
      </c>
      <c r="M489" s="28">
        <f t="shared" si="36"/>
        <v>8.75</v>
      </c>
      <c r="N489" s="10">
        <f t="shared" si="37"/>
        <v>240</v>
      </c>
      <c r="O489" s="40">
        <f t="shared" si="38"/>
        <v>-9.5200000000000102</v>
      </c>
      <c r="P489" s="30">
        <f t="shared" si="39"/>
        <v>43754</v>
      </c>
    </row>
    <row r="490" spans="1:16">
      <c r="A490" s="4" t="s">
        <v>494</v>
      </c>
      <c r="B490" s="5" t="s">
        <v>604</v>
      </c>
      <c r="C490" s="5" t="s">
        <v>633</v>
      </c>
      <c r="D490" s="5" t="s">
        <v>613</v>
      </c>
      <c r="E490" s="5" t="s">
        <v>618</v>
      </c>
      <c r="F490" s="6">
        <v>26220</v>
      </c>
      <c r="G490" s="7">
        <v>238.6</v>
      </c>
      <c r="H490" s="8">
        <v>16</v>
      </c>
      <c r="I490" s="8">
        <v>10</v>
      </c>
      <c r="J490" s="8">
        <f>IF(AND(C490="orio",D490="sestao"),85,IF(AND(C490="sestao",D490="orio"),parametros!$C$2,parametros!$C$3))</f>
        <v>85</v>
      </c>
      <c r="K490" s="8">
        <f t="shared" si="35"/>
        <v>2.81</v>
      </c>
      <c r="L490" s="8">
        <f>IF(OR(C490="orio",D490="orio"),parametros!$C$6,parametros!$C$7)</f>
        <v>9.1</v>
      </c>
      <c r="M490" s="28">
        <f t="shared" si="36"/>
        <v>9.1</v>
      </c>
      <c r="N490" s="10">
        <f t="shared" si="37"/>
        <v>239</v>
      </c>
      <c r="O490" s="40">
        <f t="shared" si="38"/>
        <v>-0.40000000000000568</v>
      </c>
      <c r="P490" s="30">
        <f t="shared" si="39"/>
        <v>43754</v>
      </c>
    </row>
    <row r="491" spans="1:16">
      <c r="A491" s="4" t="s">
        <v>497</v>
      </c>
      <c r="B491" s="5" t="s">
        <v>598</v>
      </c>
      <c r="C491" s="5" t="s">
        <v>633</v>
      </c>
      <c r="D491" s="5" t="s">
        <v>613</v>
      </c>
      <c r="E491" s="5" t="s">
        <v>619</v>
      </c>
      <c r="F491" s="6">
        <v>25465</v>
      </c>
      <c r="G491" s="7">
        <v>231.73</v>
      </c>
      <c r="H491" s="8">
        <v>16</v>
      </c>
      <c r="I491" s="8">
        <v>10</v>
      </c>
      <c r="J491" s="8">
        <f>IF(AND(C491="orio",D491="sestao"),85,IF(AND(C491="sestao",D491="orio"),parametros!$C$2,parametros!$C$3))</f>
        <v>85</v>
      </c>
      <c r="K491" s="8">
        <f t="shared" si="35"/>
        <v>2.73</v>
      </c>
      <c r="L491" s="8">
        <f>IF(OR(C491="orio",D491="orio"),parametros!$C$6,parametros!$C$7)</f>
        <v>9.1</v>
      </c>
      <c r="M491" s="28">
        <f t="shared" si="36"/>
        <v>9.1</v>
      </c>
      <c r="N491" s="10">
        <f t="shared" si="37"/>
        <v>232</v>
      </c>
      <c r="O491" s="40">
        <f t="shared" si="38"/>
        <v>-0.27000000000001023</v>
      </c>
      <c r="P491" s="30">
        <f t="shared" si="39"/>
        <v>43754</v>
      </c>
    </row>
    <row r="492" spans="1:16">
      <c r="A492" s="4" t="s">
        <v>489</v>
      </c>
      <c r="B492" s="5" t="s">
        <v>597</v>
      </c>
      <c r="C492" s="5" t="s">
        <v>613</v>
      </c>
      <c r="D492" s="5" t="s">
        <v>633</v>
      </c>
      <c r="E492" s="5" t="s">
        <v>619</v>
      </c>
      <c r="F492" s="6">
        <v>27220</v>
      </c>
      <c r="G492" s="7">
        <v>136.1</v>
      </c>
      <c r="H492" s="8">
        <v>16</v>
      </c>
      <c r="I492" s="8">
        <v>10</v>
      </c>
      <c r="J492" s="8">
        <f>IF(AND(C492="orio",D492="sestao"),85,IF(AND(C492="sestao",D492="orio"),parametros!$C$2,parametros!$C$3))</f>
        <v>85</v>
      </c>
      <c r="K492" s="8">
        <f t="shared" si="35"/>
        <v>1.6</v>
      </c>
      <c r="L492" s="8">
        <f>IF(OR(C492="orio",D492="orio"),parametros!$C$6,parametros!$C$7)</f>
        <v>9.1</v>
      </c>
      <c r="M492" s="28">
        <f t="shared" si="36"/>
        <v>5</v>
      </c>
      <c r="N492" s="10">
        <f t="shared" si="37"/>
        <v>248</v>
      </c>
      <c r="O492" s="40">
        <f t="shared" si="38"/>
        <v>-111.9</v>
      </c>
      <c r="P492" s="30">
        <f t="shared" si="39"/>
        <v>43754</v>
      </c>
    </row>
    <row r="493" spans="1:16">
      <c r="A493" s="4" t="s">
        <v>490</v>
      </c>
      <c r="B493" s="5" t="s">
        <v>597</v>
      </c>
      <c r="C493" s="5" t="s">
        <v>613</v>
      </c>
      <c r="D493" s="5" t="s">
        <v>633</v>
      </c>
      <c r="E493" s="5" t="s">
        <v>619</v>
      </c>
      <c r="F493" s="6">
        <v>26700</v>
      </c>
      <c r="G493" s="7">
        <v>133.5</v>
      </c>
      <c r="H493" s="8">
        <v>16</v>
      </c>
      <c r="I493" s="8">
        <v>10</v>
      </c>
      <c r="J493" s="8">
        <f>IF(AND(C493="orio",D493="sestao"),85,IF(AND(C493="sestao",D493="orio"),parametros!$C$2,parametros!$C$3))</f>
        <v>85</v>
      </c>
      <c r="K493" s="8">
        <f t="shared" si="35"/>
        <v>1.57</v>
      </c>
      <c r="L493" s="8">
        <f>IF(OR(C493="orio",D493="orio"),parametros!$C$6,parametros!$C$7)</f>
        <v>9.1</v>
      </c>
      <c r="M493" s="28">
        <f t="shared" si="36"/>
        <v>5</v>
      </c>
      <c r="N493" s="10">
        <f t="shared" si="37"/>
        <v>243</v>
      </c>
      <c r="O493" s="40">
        <f t="shared" si="38"/>
        <v>-109.5</v>
      </c>
      <c r="P493" s="30">
        <f t="shared" si="39"/>
        <v>43754</v>
      </c>
    </row>
    <row r="494" spans="1:16">
      <c r="A494" s="4" t="s">
        <v>488</v>
      </c>
      <c r="B494" s="5" t="s">
        <v>597</v>
      </c>
      <c r="C494" s="5" t="s">
        <v>613</v>
      </c>
      <c r="D494" s="5" t="s">
        <v>633</v>
      </c>
      <c r="E494" s="5" t="s">
        <v>619</v>
      </c>
      <c r="F494" s="6">
        <v>26280</v>
      </c>
      <c r="G494" s="7">
        <v>131.4</v>
      </c>
      <c r="H494" s="8">
        <v>16</v>
      </c>
      <c r="I494" s="8">
        <v>10</v>
      </c>
      <c r="J494" s="8">
        <f>IF(AND(C494="orio",D494="sestao"),85,IF(AND(C494="sestao",D494="orio"),parametros!$C$2,parametros!$C$3))</f>
        <v>85</v>
      </c>
      <c r="K494" s="8">
        <f t="shared" si="35"/>
        <v>1.55</v>
      </c>
      <c r="L494" s="8">
        <f>IF(OR(C494="orio",D494="orio"),parametros!$C$6,parametros!$C$7)</f>
        <v>9.1</v>
      </c>
      <c r="M494" s="28">
        <f t="shared" si="36"/>
        <v>5</v>
      </c>
      <c r="N494" s="10">
        <f t="shared" si="37"/>
        <v>239</v>
      </c>
      <c r="O494" s="40">
        <f t="shared" si="38"/>
        <v>-107.6</v>
      </c>
      <c r="P494" s="30">
        <f t="shared" si="39"/>
        <v>43754</v>
      </c>
    </row>
    <row r="495" spans="1:16">
      <c r="A495" s="4" t="s">
        <v>495</v>
      </c>
      <c r="B495" s="5" t="s">
        <v>602</v>
      </c>
      <c r="C495" s="5" t="s">
        <v>614</v>
      </c>
      <c r="D495" s="5" t="s">
        <v>613</v>
      </c>
      <c r="E495" s="5" t="s">
        <v>619</v>
      </c>
      <c r="F495" s="6">
        <v>25960</v>
      </c>
      <c r="G495" s="7">
        <v>154.97999999999999</v>
      </c>
      <c r="H495" s="8">
        <v>16</v>
      </c>
      <c r="I495" s="8">
        <v>10</v>
      </c>
      <c r="J495" s="8">
        <f>IF(AND(C495="orio",D495="sestao"),85,IF(AND(C495="sestao",D495="orio"),parametros!$C$2,parametros!$C$3))</f>
        <v>73</v>
      </c>
      <c r="K495" s="8">
        <f t="shared" si="35"/>
        <v>2.12</v>
      </c>
      <c r="L495" s="8">
        <f>IF(OR(C495="orio",D495="orio"),parametros!$C$6,parametros!$C$7)</f>
        <v>5.97</v>
      </c>
      <c r="M495" s="28">
        <f t="shared" si="36"/>
        <v>5.97</v>
      </c>
      <c r="N495" s="10">
        <f t="shared" si="37"/>
        <v>155</v>
      </c>
      <c r="O495" s="40">
        <f t="shared" si="38"/>
        <v>-2.0000000000010232E-2</v>
      </c>
      <c r="P495" s="30">
        <f t="shared" si="39"/>
        <v>43754</v>
      </c>
    </row>
    <row r="496" spans="1:16">
      <c r="A496" s="4" t="s">
        <v>496</v>
      </c>
      <c r="B496" s="5" t="s">
        <v>608</v>
      </c>
      <c r="C496" s="5" t="s">
        <v>614</v>
      </c>
      <c r="D496" s="5" t="s">
        <v>613</v>
      </c>
      <c r="E496" s="5" t="s">
        <v>619</v>
      </c>
      <c r="F496" s="6">
        <v>25780</v>
      </c>
      <c r="G496" s="7">
        <v>153.91</v>
      </c>
      <c r="H496" s="8">
        <v>16</v>
      </c>
      <c r="I496" s="8">
        <v>10</v>
      </c>
      <c r="J496" s="8">
        <f>IF(AND(C496="orio",D496="sestao"),85,IF(AND(C496="sestao",D496="orio"),parametros!$C$2,parametros!$C$3))</f>
        <v>73</v>
      </c>
      <c r="K496" s="8">
        <f t="shared" si="35"/>
        <v>2.11</v>
      </c>
      <c r="L496" s="8">
        <f>IF(OR(C496="orio",D496="orio"),parametros!$C$6,parametros!$C$7)</f>
        <v>5.97</v>
      </c>
      <c r="M496" s="28">
        <f t="shared" si="36"/>
        <v>5.97</v>
      </c>
      <c r="N496" s="10">
        <f t="shared" si="37"/>
        <v>154</v>
      </c>
      <c r="O496" s="40">
        <f t="shared" si="38"/>
        <v>-9.0000000000003411E-2</v>
      </c>
      <c r="P496" s="30">
        <f t="shared" si="39"/>
        <v>43754</v>
      </c>
    </row>
    <row r="497" spans="1:16">
      <c r="A497" s="4" t="s">
        <v>493</v>
      </c>
      <c r="B497" s="5" t="s">
        <v>607</v>
      </c>
      <c r="C497" s="5" t="s">
        <v>614</v>
      </c>
      <c r="D497" s="5" t="s">
        <v>613</v>
      </c>
      <c r="E497" s="5" t="s">
        <v>619</v>
      </c>
      <c r="F497" s="6">
        <v>22980</v>
      </c>
      <c r="G497" s="7">
        <v>143.28</v>
      </c>
      <c r="H497" s="8">
        <v>16</v>
      </c>
      <c r="I497" s="8">
        <v>10</v>
      </c>
      <c r="J497" s="8">
        <f>IF(AND(C497="orio",D497="sestao"),85,IF(AND(C497="sestao",D497="orio"),parametros!$C$2,parametros!$C$3))</f>
        <v>73</v>
      </c>
      <c r="K497" s="8">
        <f t="shared" si="35"/>
        <v>1.96</v>
      </c>
      <c r="L497" s="8">
        <f>IF(OR(C497="orio",D497="orio"),parametros!$C$6,parametros!$C$7)</f>
        <v>5.97</v>
      </c>
      <c r="M497" s="28">
        <f t="shared" si="36"/>
        <v>6.23</v>
      </c>
      <c r="N497" s="10">
        <f t="shared" si="37"/>
        <v>137</v>
      </c>
      <c r="O497" s="40">
        <f t="shared" si="38"/>
        <v>6.2800000000000011</v>
      </c>
      <c r="P497" s="30">
        <f t="shared" si="39"/>
        <v>43754</v>
      </c>
    </row>
    <row r="498" spans="1:16">
      <c r="A498" s="4" t="s">
        <v>507</v>
      </c>
      <c r="B498" s="5" t="s">
        <v>604</v>
      </c>
      <c r="C498" s="5" t="s">
        <v>633</v>
      </c>
      <c r="D498" s="5" t="s">
        <v>613</v>
      </c>
      <c r="E498" s="5" t="s">
        <v>618</v>
      </c>
      <c r="F498" s="6">
        <v>27200</v>
      </c>
      <c r="G498" s="7">
        <v>247.52</v>
      </c>
      <c r="H498" s="8">
        <v>17</v>
      </c>
      <c r="I498" s="8">
        <v>10</v>
      </c>
      <c r="J498" s="8">
        <f>IF(AND(C498="orio",D498="sestao"),85,IF(AND(C498="sestao",D498="orio"),parametros!$C$2,parametros!$C$3))</f>
        <v>85</v>
      </c>
      <c r="K498" s="8">
        <f t="shared" si="35"/>
        <v>2.91</v>
      </c>
      <c r="L498" s="8">
        <f>IF(OR(C498="orio",D498="orio"),parametros!$C$6,parametros!$C$7)</f>
        <v>9.1</v>
      </c>
      <c r="M498" s="28">
        <f t="shared" si="36"/>
        <v>9.1</v>
      </c>
      <c r="N498" s="10">
        <f t="shared" si="37"/>
        <v>248</v>
      </c>
      <c r="O498" s="40">
        <f t="shared" si="38"/>
        <v>-0.47999999999998977</v>
      </c>
      <c r="P498" s="30">
        <f t="shared" si="39"/>
        <v>43755</v>
      </c>
    </row>
    <row r="499" spans="1:16">
      <c r="A499" s="4" t="s">
        <v>502</v>
      </c>
      <c r="B499" s="5" t="s">
        <v>597</v>
      </c>
      <c r="C499" s="5" t="s">
        <v>633</v>
      </c>
      <c r="D499" s="5" t="s">
        <v>613</v>
      </c>
      <c r="E499" s="5" t="s">
        <v>618</v>
      </c>
      <c r="F499" s="6">
        <v>26920</v>
      </c>
      <c r="G499" s="7">
        <v>235.55</v>
      </c>
      <c r="H499" s="8">
        <v>17</v>
      </c>
      <c r="I499" s="8">
        <v>10</v>
      </c>
      <c r="J499" s="8">
        <f>IF(AND(C499="orio",D499="sestao"),85,IF(AND(C499="sestao",D499="orio"),parametros!$C$2,parametros!$C$3))</f>
        <v>85</v>
      </c>
      <c r="K499" s="8">
        <f t="shared" si="35"/>
        <v>2.77</v>
      </c>
      <c r="L499" s="8">
        <f>IF(OR(C499="orio",D499="orio"),parametros!$C$6,parametros!$C$7)</f>
        <v>9.1</v>
      </c>
      <c r="M499" s="28">
        <f t="shared" si="36"/>
        <v>8.75</v>
      </c>
      <c r="N499" s="10">
        <f t="shared" si="37"/>
        <v>245</v>
      </c>
      <c r="O499" s="40">
        <f t="shared" si="38"/>
        <v>-9.4499999999999886</v>
      </c>
      <c r="P499" s="30">
        <f t="shared" si="39"/>
        <v>43755</v>
      </c>
    </row>
    <row r="500" spans="1:16">
      <c r="A500" s="4" t="s">
        <v>503</v>
      </c>
      <c r="B500" s="5" t="s">
        <v>597</v>
      </c>
      <c r="C500" s="5" t="s">
        <v>633</v>
      </c>
      <c r="D500" s="5" t="s">
        <v>613</v>
      </c>
      <c r="E500" s="5" t="s">
        <v>618</v>
      </c>
      <c r="F500" s="6">
        <v>26860</v>
      </c>
      <c r="G500" s="7">
        <v>235.03</v>
      </c>
      <c r="H500" s="8">
        <v>17</v>
      </c>
      <c r="I500" s="8">
        <v>10</v>
      </c>
      <c r="J500" s="8">
        <f>IF(AND(C500="orio",D500="sestao"),85,IF(AND(C500="sestao",D500="orio"),parametros!$C$2,parametros!$C$3))</f>
        <v>85</v>
      </c>
      <c r="K500" s="8">
        <f t="shared" si="35"/>
        <v>2.77</v>
      </c>
      <c r="L500" s="8">
        <f>IF(OR(C500="orio",D500="orio"),parametros!$C$6,parametros!$C$7)</f>
        <v>9.1</v>
      </c>
      <c r="M500" s="28">
        <f t="shared" si="36"/>
        <v>8.75</v>
      </c>
      <c r="N500" s="10">
        <f t="shared" si="37"/>
        <v>244</v>
      </c>
      <c r="O500" s="40">
        <f t="shared" si="38"/>
        <v>-8.9699999999999989</v>
      </c>
      <c r="P500" s="30">
        <f t="shared" si="39"/>
        <v>43755</v>
      </c>
    </row>
    <row r="501" spans="1:16">
      <c r="A501" s="4" t="s">
        <v>506</v>
      </c>
      <c r="B501" s="5" t="s">
        <v>604</v>
      </c>
      <c r="C501" s="5" t="s">
        <v>633</v>
      </c>
      <c r="D501" s="5" t="s">
        <v>613</v>
      </c>
      <c r="E501" s="5" t="s">
        <v>618</v>
      </c>
      <c r="F501" s="6">
        <v>24740</v>
      </c>
      <c r="G501" s="7">
        <v>225.13</v>
      </c>
      <c r="H501" s="8">
        <v>17</v>
      </c>
      <c r="I501" s="8">
        <v>10</v>
      </c>
      <c r="J501" s="8">
        <f>IF(AND(C501="orio",D501="sestao"),85,IF(AND(C501="sestao",D501="orio"),parametros!$C$2,parametros!$C$3))</f>
        <v>85</v>
      </c>
      <c r="K501" s="8">
        <f t="shared" si="35"/>
        <v>2.65</v>
      </c>
      <c r="L501" s="8">
        <f>IF(OR(C501="orio",D501="orio"),parametros!$C$6,parametros!$C$7)</f>
        <v>9.1</v>
      </c>
      <c r="M501" s="28">
        <f t="shared" si="36"/>
        <v>9.1</v>
      </c>
      <c r="N501" s="10">
        <f t="shared" si="37"/>
        <v>225</v>
      </c>
      <c r="O501" s="40">
        <f t="shared" si="38"/>
        <v>0.12999999999999545</v>
      </c>
      <c r="P501" s="30">
        <f t="shared" si="39"/>
        <v>43755</v>
      </c>
    </row>
    <row r="502" spans="1:16">
      <c r="A502" s="4" t="s">
        <v>505</v>
      </c>
      <c r="B502" s="5" t="s">
        <v>598</v>
      </c>
      <c r="C502" s="5" t="s">
        <v>633</v>
      </c>
      <c r="D502" s="5" t="s">
        <v>613</v>
      </c>
      <c r="E502" s="5" t="s">
        <v>619</v>
      </c>
      <c r="F502" s="6">
        <v>24380</v>
      </c>
      <c r="G502" s="7">
        <v>221.86</v>
      </c>
      <c r="H502" s="8">
        <v>17</v>
      </c>
      <c r="I502" s="8">
        <v>10</v>
      </c>
      <c r="J502" s="8">
        <f>IF(AND(C502="orio",D502="sestao"),85,IF(AND(C502="sestao",D502="orio"),parametros!$C$2,parametros!$C$3))</f>
        <v>85</v>
      </c>
      <c r="K502" s="8">
        <f t="shared" si="35"/>
        <v>2.61</v>
      </c>
      <c r="L502" s="8">
        <f>IF(OR(C502="orio",D502="orio"),parametros!$C$6,parametros!$C$7)</f>
        <v>9.1</v>
      </c>
      <c r="M502" s="28">
        <f t="shared" si="36"/>
        <v>9.1</v>
      </c>
      <c r="N502" s="10">
        <f t="shared" si="37"/>
        <v>222</v>
      </c>
      <c r="O502" s="40">
        <f t="shared" si="38"/>
        <v>-0.13999999999998636</v>
      </c>
      <c r="P502" s="30">
        <f t="shared" si="39"/>
        <v>43755</v>
      </c>
    </row>
    <row r="503" spans="1:16">
      <c r="A503" s="4" t="s">
        <v>499</v>
      </c>
      <c r="B503" s="5" t="s">
        <v>597</v>
      </c>
      <c r="C503" s="5" t="s">
        <v>613</v>
      </c>
      <c r="D503" s="5" t="s">
        <v>633</v>
      </c>
      <c r="E503" s="5" t="s">
        <v>619</v>
      </c>
      <c r="F503" s="6">
        <v>26820</v>
      </c>
      <c r="G503" s="7">
        <v>134.1</v>
      </c>
      <c r="H503" s="8">
        <v>17</v>
      </c>
      <c r="I503" s="8">
        <v>10</v>
      </c>
      <c r="J503" s="8">
        <f>IF(AND(C503="orio",D503="sestao"),85,IF(AND(C503="sestao",D503="orio"),parametros!$C$2,parametros!$C$3))</f>
        <v>85</v>
      </c>
      <c r="K503" s="8">
        <f t="shared" si="35"/>
        <v>1.58</v>
      </c>
      <c r="L503" s="8">
        <f>IF(OR(C503="orio",D503="orio"),parametros!$C$6,parametros!$C$7)</f>
        <v>9.1</v>
      </c>
      <c r="M503" s="28">
        <f t="shared" si="36"/>
        <v>5</v>
      </c>
      <c r="N503" s="10">
        <f t="shared" si="37"/>
        <v>244</v>
      </c>
      <c r="O503" s="40">
        <f t="shared" si="38"/>
        <v>-109.9</v>
      </c>
      <c r="P503" s="30">
        <f t="shared" si="39"/>
        <v>43755</v>
      </c>
    </row>
    <row r="504" spans="1:16">
      <c r="A504" s="4" t="s">
        <v>500</v>
      </c>
      <c r="B504" s="5" t="s">
        <v>597</v>
      </c>
      <c r="C504" s="5" t="s">
        <v>613</v>
      </c>
      <c r="D504" s="5" t="s">
        <v>633</v>
      </c>
      <c r="E504" s="5" t="s">
        <v>619</v>
      </c>
      <c r="F504" s="6">
        <v>24900</v>
      </c>
      <c r="G504" s="7">
        <v>124.5</v>
      </c>
      <c r="H504" s="8">
        <v>17</v>
      </c>
      <c r="I504" s="8">
        <v>10</v>
      </c>
      <c r="J504" s="8">
        <f>IF(AND(C504="orio",D504="sestao"),85,IF(AND(C504="sestao",D504="orio"),parametros!$C$2,parametros!$C$3))</f>
        <v>85</v>
      </c>
      <c r="K504" s="8">
        <f t="shared" si="35"/>
        <v>1.46</v>
      </c>
      <c r="L504" s="8">
        <f>IF(OR(C504="orio",D504="orio"),parametros!$C$6,parametros!$C$7)</f>
        <v>9.1</v>
      </c>
      <c r="M504" s="28">
        <f t="shared" si="36"/>
        <v>5</v>
      </c>
      <c r="N504" s="10">
        <f t="shared" si="37"/>
        <v>227</v>
      </c>
      <c r="O504" s="40">
        <f t="shared" si="38"/>
        <v>-102.5</v>
      </c>
      <c r="P504" s="30">
        <f t="shared" si="39"/>
        <v>43755</v>
      </c>
    </row>
    <row r="505" spans="1:16">
      <c r="A505" s="4" t="s">
        <v>504</v>
      </c>
      <c r="B505" s="5" t="s">
        <v>608</v>
      </c>
      <c r="C505" s="5" t="s">
        <v>614</v>
      </c>
      <c r="D505" s="5" t="s">
        <v>613</v>
      </c>
      <c r="E505" s="5" t="s">
        <v>619</v>
      </c>
      <c r="F505" s="6">
        <v>25320</v>
      </c>
      <c r="G505" s="7">
        <v>151.16</v>
      </c>
      <c r="H505" s="8">
        <v>17</v>
      </c>
      <c r="I505" s="8">
        <v>10</v>
      </c>
      <c r="J505" s="8">
        <f>IF(AND(C505="orio",D505="sestao"),85,IF(AND(C505="sestao",D505="orio"),parametros!$C$2,parametros!$C$3))</f>
        <v>73</v>
      </c>
      <c r="K505" s="8">
        <f t="shared" si="35"/>
        <v>2.0699999999999998</v>
      </c>
      <c r="L505" s="8">
        <f>IF(OR(C505="orio",D505="orio"),parametros!$C$6,parametros!$C$7)</f>
        <v>5.97</v>
      </c>
      <c r="M505" s="28">
        <f t="shared" si="36"/>
        <v>5.97</v>
      </c>
      <c r="N505" s="10">
        <f t="shared" si="37"/>
        <v>151</v>
      </c>
      <c r="O505" s="40">
        <f t="shared" si="38"/>
        <v>0.15999999999999659</v>
      </c>
      <c r="P505" s="30">
        <f t="shared" si="39"/>
        <v>43755</v>
      </c>
    </row>
    <row r="506" spans="1:16">
      <c r="A506" s="4" t="s">
        <v>501</v>
      </c>
      <c r="B506" s="5" t="s">
        <v>607</v>
      </c>
      <c r="C506" s="5" t="s">
        <v>614</v>
      </c>
      <c r="D506" s="5" t="s">
        <v>613</v>
      </c>
      <c r="E506" s="5" t="s">
        <v>619</v>
      </c>
      <c r="F506" s="6">
        <v>24580</v>
      </c>
      <c r="G506" s="7">
        <v>146.74</v>
      </c>
      <c r="H506" s="8">
        <v>17</v>
      </c>
      <c r="I506" s="8">
        <v>10</v>
      </c>
      <c r="J506" s="8">
        <f>IF(AND(C506="orio",D506="sestao"),85,IF(AND(C506="sestao",D506="orio"),parametros!$C$2,parametros!$C$3))</f>
        <v>73</v>
      </c>
      <c r="K506" s="8">
        <f t="shared" si="35"/>
        <v>2.0099999999999998</v>
      </c>
      <c r="L506" s="8">
        <f>IF(OR(C506="orio",D506="orio"),parametros!$C$6,parametros!$C$7)</f>
        <v>5.97</v>
      </c>
      <c r="M506" s="28">
        <f t="shared" si="36"/>
        <v>5.97</v>
      </c>
      <c r="N506" s="10">
        <f t="shared" si="37"/>
        <v>147</v>
      </c>
      <c r="O506" s="40">
        <f t="shared" si="38"/>
        <v>-0.25999999999999091</v>
      </c>
      <c r="P506" s="30">
        <f t="shared" si="39"/>
        <v>43755</v>
      </c>
    </row>
    <row r="507" spans="1:16">
      <c r="A507" s="4" t="s">
        <v>509</v>
      </c>
      <c r="B507" s="5" t="s">
        <v>597</v>
      </c>
      <c r="C507" s="5" t="s">
        <v>633</v>
      </c>
      <c r="D507" s="5" t="s">
        <v>613</v>
      </c>
      <c r="E507" s="5" t="s">
        <v>618</v>
      </c>
      <c r="F507" s="6">
        <v>27240</v>
      </c>
      <c r="G507" s="7">
        <v>238.35</v>
      </c>
      <c r="H507" s="8">
        <v>18</v>
      </c>
      <c r="I507" s="8">
        <v>10</v>
      </c>
      <c r="J507" s="8">
        <f>IF(AND(C507="orio",D507="sestao"),85,IF(AND(C507="sestao",D507="orio"),parametros!$C$2,parametros!$C$3))</f>
        <v>85</v>
      </c>
      <c r="K507" s="8">
        <f t="shared" si="35"/>
        <v>2.8</v>
      </c>
      <c r="L507" s="8">
        <f>IF(OR(C507="orio",D507="orio"),parametros!$C$6,parametros!$C$7)</f>
        <v>9.1</v>
      </c>
      <c r="M507" s="28">
        <f t="shared" si="36"/>
        <v>8.75</v>
      </c>
      <c r="N507" s="10">
        <f t="shared" si="37"/>
        <v>248</v>
      </c>
      <c r="O507" s="40">
        <f t="shared" si="38"/>
        <v>-9.6500000000000057</v>
      </c>
      <c r="P507" s="30">
        <f t="shared" si="39"/>
        <v>43756</v>
      </c>
    </row>
    <row r="508" spans="1:16">
      <c r="A508" s="4" t="s">
        <v>513</v>
      </c>
      <c r="B508" s="5" t="s">
        <v>601</v>
      </c>
      <c r="C508" s="5" t="s">
        <v>633</v>
      </c>
      <c r="D508" s="5" t="s">
        <v>613</v>
      </c>
      <c r="E508" s="5" t="s">
        <v>618</v>
      </c>
      <c r="F508" s="6">
        <v>26720</v>
      </c>
      <c r="G508" s="7">
        <v>265.86</v>
      </c>
      <c r="H508" s="8">
        <v>18</v>
      </c>
      <c r="I508" s="8">
        <v>10</v>
      </c>
      <c r="J508" s="8">
        <f>IF(AND(C508="orio",D508="sestao"),85,IF(AND(C508="sestao",D508="orio"),parametros!$C$2,parametros!$C$3))</f>
        <v>85</v>
      </c>
      <c r="K508" s="8">
        <f t="shared" si="35"/>
        <v>3.13</v>
      </c>
      <c r="L508" s="8">
        <f>IF(OR(C508="orio",D508="orio"),parametros!$C$6,parametros!$C$7)</f>
        <v>9.1</v>
      </c>
      <c r="M508" s="28">
        <f t="shared" si="36"/>
        <v>9.9499999999999993</v>
      </c>
      <c r="N508" s="10">
        <f t="shared" si="37"/>
        <v>243</v>
      </c>
      <c r="O508" s="40">
        <f t="shared" si="38"/>
        <v>22.860000000000014</v>
      </c>
      <c r="P508" s="30">
        <f t="shared" si="39"/>
        <v>43756</v>
      </c>
    </row>
    <row r="509" spans="1:16">
      <c r="A509" s="4" t="s">
        <v>516</v>
      </c>
      <c r="B509" s="5" t="s">
        <v>604</v>
      </c>
      <c r="C509" s="5" t="s">
        <v>633</v>
      </c>
      <c r="D509" s="5" t="s">
        <v>613</v>
      </c>
      <c r="E509" s="5" t="s">
        <v>618</v>
      </c>
      <c r="F509" s="6">
        <v>26540</v>
      </c>
      <c r="G509" s="7">
        <v>241.51</v>
      </c>
      <c r="H509" s="8">
        <v>18</v>
      </c>
      <c r="I509" s="8">
        <v>10</v>
      </c>
      <c r="J509" s="8">
        <f>IF(AND(C509="orio",D509="sestao"),85,IF(AND(C509="sestao",D509="orio"),parametros!$C$2,parametros!$C$3))</f>
        <v>85</v>
      </c>
      <c r="K509" s="8">
        <f t="shared" si="35"/>
        <v>2.84</v>
      </c>
      <c r="L509" s="8">
        <f>IF(OR(C509="orio",D509="orio"),parametros!$C$6,parametros!$C$7)</f>
        <v>9.1</v>
      </c>
      <c r="M509" s="28">
        <f t="shared" si="36"/>
        <v>9.1</v>
      </c>
      <c r="N509" s="10">
        <f t="shared" si="37"/>
        <v>242</v>
      </c>
      <c r="O509" s="40">
        <f t="shared" si="38"/>
        <v>-0.49000000000000909</v>
      </c>
      <c r="P509" s="30">
        <f t="shared" si="39"/>
        <v>43756</v>
      </c>
    </row>
    <row r="510" spans="1:16">
      <c r="A510" s="4" t="s">
        <v>517</v>
      </c>
      <c r="B510" s="5" t="s">
        <v>604</v>
      </c>
      <c r="C510" s="5" t="s">
        <v>633</v>
      </c>
      <c r="D510" s="5" t="s">
        <v>613</v>
      </c>
      <c r="E510" s="5" t="s">
        <v>618</v>
      </c>
      <c r="F510" s="6">
        <v>25860</v>
      </c>
      <c r="G510" s="7">
        <v>235.33</v>
      </c>
      <c r="H510" s="8">
        <v>18</v>
      </c>
      <c r="I510" s="8">
        <v>10</v>
      </c>
      <c r="J510" s="8">
        <f>IF(AND(C510="orio",D510="sestao"),85,IF(AND(C510="sestao",D510="orio"),parametros!$C$2,parametros!$C$3))</f>
        <v>85</v>
      </c>
      <c r="K510" s="8">
        <f t="shared" si="35"/>
        <v>2.77</v>
      </c>
      <c r="L510" s="8">
        <f>IF(OR(C510="orio",D510="orio"),parametros!$C$6,parametros!$C$7)</f>
        <v>9.1</v>
      </c>
      <c r="M510" s="28">
        <f t="shared" si="36"/>
        <v>9.1</v>
      </c>
      <c r="N510" s="10">
        <f t="shared" si="37"/>
        <v>235</v>
      </c>
      <c r="O510" s="40">
        <f t="shared" si="38"/>
        <v>0.33000000000001251</v>
      </c>
      <c r="P510" s="30">
        <f t="shared" si="39"/>
        <v>43756</v>
      </c>
    </row>
    <row r="511" spans="1:16">
      <c r="A511" s="4" t="s">
        <v>515</v>
      </c>
      <c r="B511" s="5" t="s">
        <v>603</v>
      </c>
      <c r="C511" s="5" t="s">
        <v>633</v>
      </c>
      <c r="D511" s="5" t="s">
        <v>613</v>
      </c>
      <c r="E511" s="5" t="s">
        <v>619</v>
      </c>
      <c r="F511" s="6">
        <v>24060</v>
      </c>
      <c r="G511" s="7">
        <v>218.95</v>
      </c>
      <c r="H511" s="8">
        <v>18</v>
      </c>
      <c r="I511" s="8">
        <v>10</v>
      </c>
      <c r="J511" s="8">
        <f>IF(AND(C511="orio",D511="sestao"),85,IF(AND(C511="sestao",D511="orio"),parametros!$C$2,parametros!$C$3))</f>
        <v>85</v>
      </c>
      <c r="K511" s="8">
        <f t="shared" si="35"/>
        <v>2.58</v>
      </c>
      <c r="L511" s="8">
        <f>IF(OR(C511="orio",D511="orio"),parametros!$C$6,parametros!$C$7)</f>
        <v>9.1</v>
      </c>
      <c r="M511" s="28">
        <f t="shared" si="36"/>
        <v>9.1</v>
      </c>
      <c r="N511" s="10">
        <f t="shared" si="37"/>
        <v>219</v>
      </c>
      <c r="O511" s="40">
        <f t="shared" si="38"/>
        <v>-5.0000000000011369E-2</v>
      </c>
      <c r="P511" s="30">
        <f t="shared" si="39"/>
        <v>43756</v>
      </c>
    </row>
    <row r="512" spans="1:16">
      <c r="A512" s="4" t="s">
        <v>518</v>
      </c>
      <c r="B512" s="5" t="s">
        <v>598</v>
      </c>
      <c r="C512" s="5" t="s">
        <v>633</v>
      </c>
      <c r="D512" s="5" t="s">
        <v>613</v>
      </c>
      <c r="E512" s="5" t="s">
        <v>618</v>
      </c>
      <c r="F512" s="6">
        <v>23880</v>
      </c>
      <c r="G512" s="7">
        <v>218.4</v>
      </c>
      <c r="H512" s="8">
        <v>18</v>
      </c>
      <c r="I512" s="8">
        <v>10</v>
      </c>
      <c r="J512" s="8">
        <f>IF(AND(C512="orio",D512="sestao"),85,IF(AND(C512="sestao",D512="orio"),parametros!$C$2,parametros!$C$3))</f>
        <v>85</v>
      </c>
      <c r="K512" s="8">
        <f t="shared" si="35"/>
        <v>2.57</v>
      </c>
      <c r="L512" s="8">
        <f>IF(OR(C512="orio",D512="orio"),parametros!$C$6,parametros!$C$7)</f>
        <v>9.1</v>
      </c>
      <c r="M512" s="28">
        <f t="shared" si="36"/>
        <v>9.15</v>
      </c>
      <c r="N512" s="10">
        <f t="shared" si="37"/>
        <v>217</v>
      </c>
      <c r="O512" s="40">
        <f t="shared" si="38"/>
        <v>1.4000000000000057</v>
      </c>
      <c r="P512" s="30">
        <f t="shared" si="39"/>
        <v>43756</v>
      </c>
    </row>
    <row r="513" spans="1:16">
      <c r="A513" s="4" t="s">
        <v>508</v>
      </c>
      <c r="B513" s="5" t="s">
        <v>597</v>
      </c>
      <c r="C513" s="5" t="s">
        <v>613</v>
      </c>
      <c r="D513" s="5" t="s">
        <v>633</v>
      </c>
      <c r="E513" s="5" t="s">
        <v>619</v>
      </c>
      <c r="F513" s="6">
        <v>26240</v>
      </c>
      <c r="G513" s="7">
        <v>131.19999999999999</v>
      </c>
      <c r="H513" s="8">
        <v>18</v>
      </c>
      <c r="I513" s="8">
        <v>10</v>
      </c>
      <c r="J513" s="8">
        <f>IF(AND(C513="orio",D513="sestao"),85,IF(AND(C513="sestao",D513="orio"),parametros!$C$2,parametros!$C$3))</f>
        <v>85</v>
      </c>
      <c r="K513" s="8">
        <f t="shared" si="35"/>
        <v>1.54</v>
      </c>
      <c r="L513" s="8">
        <f>IF(OR(C513="orio",D513="orio"),parametros!$C$6,parametros!$C$7)</f>
        <v>9.1</v>
      </c>
      <c r="M513" s="28">
        <f t="shared" si="36"/>
        <v>5</v>
      </c>
      <c r="N513" s="10">
        <f t="shared" si="37"/>
        <v>239</v>
      </c>
      <c r="O513" s="40">
        <f t="shared" si="38"/>
        <v>-107.80000000000001</v>
      </c>
      <c r="P513" s="30">
        <f t="shared" si="39"/>
        <v>43756</v>
      </c>
    </row>
    <row r="514" spans="1:16">
      <c r="A514" s="4" t="s">
        <v>514</v>
      </c>
      <c r="B514" s="5" t="s">
        <v>602</v>
      </c>
      <c r="C514" s="5" t="s">
        <v>613</v>
      </c>
      <c r="D514" s="5" t="s">
        <v>614</v>
      </c>
      <c r="E514" s="5" t="s">
        <v>619</v>
      </c>
      <c r="F514" s="6">
        <v>24160</v>
      </c>
      <c r="G514" s="7">
        <v>115.48</v>
      </c>
      <c r="H514" s="8">
        <v>18</v>
      </c>
      <c r="I514" s="8">
        <v>10</v>
      </c>
      <c r="J514" s="8">
        <f>IF(AND(C514="orio",D514="sestao"),85,IF(AND(C514="sestao",D514="orio"),parametros!$C$2,parametros!$C$3))</f>
        <v>73</v>
      </c>
      <c r="K514" s="8">
        <f t="shared" ref="K514:K577" si="40">ROUND(G514/J514,2)</f>
        <v>1.58</v>
      </c>
      <c r="L514" s="8">
        <f>IF(OR(C514="orio",D514="orio"),parametros!$C$6,parametros!$C$7)</f>
        <v>5.97</v>
      </c>
      <c r="M514" s="28">
        <f t="shared" ref="M514:M577" si="41">ROUND(G514/(F514/1000),2)</f>
        <v>4.78</v>
      </c>
      <c r="N514" s="10">
        <f t="shared" ref="N514:N577" si="42">ROUND((F514/1000)*L514,0)</f>
        <v>144</v>
      </c>
      <c r="O514" s="40">
        <f t="shared" ref="O514:O577" si="43">G514-N514</f>
        <v>-28.519999999999996</v>
      </c>
      <c r="P514" s="30">
        <f t="shared" ref="P514:P577" si="44">DATE(2019,I514,H514)</f>
        <v>43756</v>
      </c>
    </row>
    <row r="515" spans="1:16">
      <c r="A515" s="4" t="s">
        <v>510</v>
      </c>
      <c r="B515" s="5" t="s">
        <v>608</v>
      </c>
      <c r="C515" s="5" t="s">
        <v>613</v>
      </c>
      <c r="D515" s="5" t="s">
        <v>614</v>
      </c>
      <c r="E515" s="5" t="s">
        <v>619</v>
      </c>
      <c r="F515" s="6">
        <v>23600</v>
      </c>
      <c r="G515" s="7">
        <v>112.81</v>
      </c>
      <c r="H515" s="8">
        <v>18</v>
      </c>
      <c r="I515" s="8">
        <v>10</v>
      </c>
      <c r="J515" s="8">
        <f>IF(AND(C515="orio",D515="sestao"),85,IF(AND(C515="sestao",D515="orio"),parametros!$C$2,parametros!$C$3))</f>
        <v>73</v>
      </c>
      <c r="K515" s="8">
        <f t="shared" si="40"/>
        <v>1.55</v>
      </c>
      <c r="L515" s="8">
        <f>IF(OR(C515="orio",D515="orio"),parametros!$C$6,parametros!$C$7)</f>
        <v>5.97</v>
      </c>
      <c r="M515" s="28">
        <f t="shared" si="41"/>
        <v>4.78</v>
      </c>
      <c r="N515" s="10">
        <f t="shared" si="42"/>
        <v>141</v>
      </c>
      <c r="O515" s="40">
        <f t="shared" si="43"/>
        <v>-28.189999999999998</v>
      </c>
      <c r="P515" s="30">
        <f t="shared" si="44"/>
        <v>43756</v>
      </c>
    </row>
    <row r="516" spans="1:16">
      <c r="A516" s="4" t="s">
        <v>511</v>
      </c>
      <c r="B516" s="5" t="s">
        <v>602</v>
      </c>
      <c r="C516" s="5" t="s">
        <v>614</v>
      </c>
      <c r="D516" s="5" t="s">
        <v>613</v>
      </c>
      <c r="E516" s="5" t="s">
        <v>619</v>
      </c>
      <c r="F516" s="6">
        <v>28180</v>
      </c>
      <c r="G516" s="7">
        <v>168.23</v>
      </c>
      <c r="H516" s="8">
        <v>18</v>
      </c>
      <c r="I516" s="8">
        <v>10</v>
      </c>
      <c r="J516" s="8">
        <f>IF(AND(C516="orio",D516="sestao"),85,IF(AND(C516="sestao",D516="orio"),parametros!$C$2,parametros!$C$3))</f>
        <v>73</v>
      </c>
      <c r="K516" s="8">
        <f t="shared" si="40"/>
        <v>2.2999999999999998</v>
      </c>
      <c r="L516" s="8">
        <f>IF(OR(C516="orio",D516="orio"),parametros!$C$6,parametros!$C$7)</f>
        <v>5.97</v>
      </c>
      <c r="M516" s="28">
        <f t="shared" si="41"/>
        <v>5.97</v>
      </c>
      <c r="N516" s="10">
        <f t="shared" si="42"/>
        <v>168</v>
      </c>
      <c r="O516" s="40">
        <f t="shared" si="43"/>
        <v>0.22999999999998977</v>
      </c>
      <c r="P516" s="30">
        <f t="shared" si="44"/>
        <v>43756</v>
      </c>
    </row>
    <row r="517" spans="1:16">
      <c r="A517" s="4" t="s">
        <v>512</v>
      </c>
      <c r="B517" s="5" t="s">
        <v>602</v>
      </c>
      <c r="C517" s="5" t="s">
        <v>614</v>
      </c>
      <c r="D517" s="5" t="s">
        <v>613</v>
      </c>
      <c r="E517" s="5" t="s">
        <v>619</v>
      </c>
      <c r="F517" s="6">
        <v>24820</v>
      </c>
      <c r="G517" s="7">
        <v>148.18</v>
      </c>
      <c r="H517" s="8">
        <v>18</v>
      </c>
      <c r="I517" s="8">
        <v>10</v>
      </c>
      <c r="J517" s="8">
        <f>IF(AND(C517="orio",D517="sestao"),85,IF(AND(C517="sestao",D517="orio"),parametros!$C$2,parametros!$C$3))</f>
        <v>73</v>
      </c>
      <c r="K517" s="8">
        <f t="shared" si="40"/>
        <v>2.0299999999999998</v>
      </c>
      <c r="L517" s="8">
        <f>IF(OR(C517="orio",D517="orio"),parametros!$C$6,parametros!$C$7)</f>
        <v>5.97</v>
      </c>
      <c r="M517" s="28">
        <f t="shared" si="41"/>
        <v>5.97</v>
      </c>
      <c r="N517" s="10">
        <f t="shared" si="42"/>
        <v>148</v>
      </c>
      <c r="O517" s="40">
        <f t="shared" si="43"/>
        <v>0.18000000000000682</v>
      </c>
      <c r="P517" s="30">
        <f t="shared" si="44"/>
        <v>43756</v>
      </c>
    </row>
    <row r="518" spans="1:16">
      <c r="A518" s="4" t="s">
        <v>522</v>
      </c>
      <c r="B518" s="5" t="s">
        <v>597</v>
      </c>
      <c r="C518" s="5" t="s">
        <v>633</v>
      </c>
      <c r="D518" s="5" t="s">
        <v>613</v>
      </c>
      <c r="E518" s="5" t="s">
        <v>618</v>
      </c>
      <c r="F518" s="6">
        <v>27560</v>
      </c>
      <c r="G518" s="7">
        <v>241.15</v>
      </c>
      <c r="H518" s="8">
        <v>19</v>
      </c>
      <c r="I518" s="8">
        <v>10</v>
      </c>
      <c r="J518" s="8">
        <f>IF(AND(C518="orio",D518="sestao"),85,IF(AND(C518="sestao",D518="orio"),parametros!$C$2,parametros!$C$3))</f>
        <v>85</v>
      </c>
      <c r="K518" s="8">
        <f t="shared" si="40"/>
        <v>2.84</v>
      </c>
      <c r="L518" s="8">
        <f>IF(OR(C518="orio",D518="orio"),parametros!$C$6,parametros!$C$7)</f>
        <v>9.1</v>
      </c>
      <c r="M518" s="28">
        <f t="shared" si="41"/>
        <v>8.75</v>
      </c>
      <c r="N518" s="10">
        <f t="shared" si="42"/>
        <v>251</v>
      </c>
      <c r="O518" s="40">
        <f t="shared" si="43"/>
        <v>-9.8499999999999943</v>
      </c>
      <c r="P518" s="30">
        <f t="shared" si="44"/>
        <v>43757</v>
      </c>
    </row>
    <row r="519" spans="1:16">
      <c r="A519" s="4" t="s">
        <v>525</v>
      </c>
      <c r="B519" s="5" t="s">
        <v>598</v>
      </c>
      <c r="C519" s="5" t="s">
        <v>633</v>
      </c>
      <c r="D519" s="5" t="s">
        <v>613</v>
      </c>
      <c r="E519" s="5" t="s">
        <v>618</v>
      </c>
      <c r="F519" s="6">
        <v>25000</v>
      </c>
      <c r="G519" s="7">
        <v>227.5</v>
      </c>
      <c r="H519" s="8">
        <v>19</v>
      </c>
      <c r="I519" s="8">
        <v>10</v>
      </c>
      <c r="J519" s="8">
        <f>IF(AND(C519="orio",D519="sestao"),85,IF(AND(C519="sestao",D519="orio"),parametros!$C$2,parametros!$C$3))</f>
        <v>85</v>
      </c>
      <c r="K519" s="8">
        <f t="shared" si="40"/>
        <v>2.68</v>
      </c>
      <c r="L519" s="8">
        <f>IF(OR(C519="orio",D519="orio"),parametros!$C$6,parametros!$C$7)</f>
        <v>9.1</v>
      </c>
      <c r="M519" s="28">
        <f t="shared" si="41"/>
        <v>9.1</v>
      </c>
      <c r="N519" s="10">
        <f t="shared" si="42"/>
        <v>228</v>
      </c>
      <c r="O519" s="40">
        <f t="shared" si="43"/>
        <v>-0.5</v>
      </c>
      <c r="P519" s="30">
        <f t="shared" si="44"/>
        <v>43757</v>
      </c>
    </row>
    <row r="520" spans="1:16">
      <c r="A520" s="4" t="s">
        <v>524</v>
      </c>
      <c r="B520" s="5" t="s">
        <v>599</v>
      </c>
      <c r="C520" s="5" t="s">
        <v>633</v>
      </c>
      <c r="D520" s="5" t="s">
        <v>613</v>
      </c>
      <c r="E520" s="5" t="s">
        <v>618</v>
      </c>
      <c r="F520" s="6">
        <v>24920</v>
      </c>
      <c r="G520" s="7">
        <v>226.77</v>
      </c>
      <c r="H520" s="8">
        <v>19</v>
      </c>
      <c r="I520" s="8">
        <v>10</v>
      </c>
      <c r="J520" s="8">
        <f>IF(AND(C520="orio",D520="sestao"),85,IF(AND(C520="sestao",D520="orio"),parametros!$C$2,parametros!$C$3))</f>
        <v>85</v>
      </c>
      <c r="K520" s="8">
        <f t="shared" si="40"/>
        <v>2.67</v>
      </c>
      <c r="L520" s="8">
        <f>IF(OR(C520="orio",D520="orio"),parametros!$C$6,parametros!$C$7)</f>
        <v>9.1</v>
      </c>
      <c r="M520" s="28">
        <f t="shared" si="41"/>
        <v>9.1</v>
      </c>
      <c r="N520" s="10">
        <f t="shared" si="42"/>
        <v>227</v>
      </c>
      <c r="O520" s="40">
        <f t="shared" si="43"/>
        <v>-0.22999999999998977</v>
      </c>
      <c r="P520" s="30">
        <f t="shared" si="44"/>
        <v>43757</v>
      </c>
    </row>
    <row r="521" spans="1:16">
      <c r="A521" s="4" t="s">
        <v>523</v>
      </c>
      <c r="B521" s="5" t="s">
        <v>598</v>
      </c>
      <c r="C521" s="5" t="s">
        <v>633</v>
      </c>
      <c r="D521" s="5" t="s">
        <v>613</v>
      </c>
      <c r="E521" s="5" t="s">
        <v>618</v>
      </c>
      <c r="F521" s="6">
        <v>22500</v>
      </c>
      <c r="G521" s="7">
        <v>218.4</v>
      </c>
      <c r="H521" s="8">
        <v>19</v>
      </c>
      <c r="I521" s="8">
        <v>10</v>
      </c>
      <c r="J521" s="8">
        <f>IF(AND(C521="orio",D521="sestao"),85,IF(AND(C521="sestao",D521="orio"),parametros!$C$2,parametros!$C$3))</f>
        <v>85</v>
      </c>
      <c r="K521" s="8">
        <f t="shared" si="40"/>
        <v>2.57</v>
      </c>
      <c r="L521" s="8">
        <f>IF(OR(C521="orio",D521="orio"),parametros!$C$6,parametros!$C$7)</f>
        <v>9.1</v>
      </c>
      <c r="M521" s="28">
        <f t="shared" si="41"/>
        <v>9.7100000000000009</v>
      </c>
      <c r="N521" s="10">
        <f t="shared" si="42"/>
        <v>205</v>
      </c>
      <c r="O521" s="40">
        <f t="shared" si="43"/>
        <v>13.400000000000006</v>
      </c>
      <c r="P521" s="30">
        <f t="shared" si="44"/>
        <v>43757</v>
      </c>
    </row>
    <row r="522" spans="1:16">
      <c r="A522" s="4" t="s">
        <v>521</v>
      </c>
      <c r="B522" s="5" t="s">
        <v>597</v>
      </c>
      <c r="C522" s="5" t="s">
        <v>613</v>
      </c>
      <c r="D522" s="5" t="s">
        <v>633</v>
      </c>
      <c r="E522" s="5" t="s">
        <v>619</v>
      </c>
      <c r="F522" s="6">
        <v>26520</v>
      </c>
      <c r="G522" s="7">
        <v>132.6</v>
      </c>
      <c r="H522" s="8">
        <v>19</v>
      </c>
      <c r="I522" s="8">
        <v>10</v>
      </c>
      <c r="J522" s="8">
        <f>IF(AND(C522="orio",D522="sestao"),85,IF(AND(C522="sestao",D522="orio"),parametros!$C$2,parametros!$C$3))</f>
        <v>85</v>
      </c>
      <c r="K522" s="8">
        <f t="shared" si="40"/>
        <v>1.56</v>
      </c>
      <c r="L522" s="8">
        <f>IF(OR(C522="orio",D522="orio"),parametros!$C$6,parametros!$C$7)</f>
        <v>9.1</v>
      </c>
      <c r="M522" s="28">
        <f t="shared" si="41"/>
        <v>5</v>
      </c>
      <c r="N522" s="10">
        <f t="shared" si="42"/>
        <v>241</v>
      </c>
      <c r="O522" s="40">
        <f t="shared" si="43"/>
        <v>-108.4</v>
      </c>
      <c r="P522" s="30">
        <f t="shared" si="44"/>
        <v>43757</v>
      </c>
    </row>
    <row r="523" spans="1:16">
      <c r="A523" s="4" t="s">
        <v>526</v>
      </c>
      <c r="B523" s="5" t="s">
        <v>597</v>
      </c>
      <c r="C523" s="5" t="s">
        <v>613</v>
      </c>
      <c r="D523" s="5" t="s">
        <v>633</v>
      </c>
      <c r="E523" s="5" t="s">
        <v>619</v>
      </c>
      <c r="F523" s="6">
        <v>24900</v>
      </c>
      <c r="G523" s="7">
        <v>124.5</v>
      </c>
      <c r="H523" s="8">
        <v>19</v>
      </c>
      <c r="I523" s="8">
        <v>10</v>
      </c>
      <c r="J523" s="8">
        <f>IF(AND(C523="orio",D523="sestao"),85,IF(AND(C523="sestao",D523="orio"),parametros!$C$2,parametros!$C$3))</f>
        <v>85</v>
      </c>
      <c r="K523" s="8">
        <f t="shared" si="40"/>
        <v>1.46</v>
      </c>
      <c r="L523" s="8">
        <f>IF(OR(C523="orio",D523="orio"),parametros!$C$6,parametros!$C$7)</f>
        <v>9.1</v>
      </c>
      <c r="M523" s="28">
        <f t="shared" si="41"/>
        <v>5</v>
      </c>
      <c r="N523" s="10">
        <f t="shared" si="42"/>
        <v>227</v>
      </c>
      <c r="O523" s="40">
        <f t="shared" si="43"/>
        <v>-102.5</v>
      </c>
      <c r="P523" s="30">
        <f t="shared" si="44"/>
        <v>43757</v>
      </c>
    </row>
    <row r="524" spans="1:16">
      <c r="A524" s="4" t="s">
        <v>527</v>
      </c>
      <c r="B524" s="5" t="s">
        <v>597</v>
      </c>
      <c r="C524" s="5" t="s">
        <v>613</v>
      </c>
      <c r="D524" s="5" t="s">
        <v>633</v>
      </c>
      <c r="E524" s="5" t="s">
        <v>619</v>
      </c>
      <c r="F524" s="6">
        <v>24777</v>
      </c>
      <c r="G524" s="7">
        <v>123.89</v>
      </c>
      <c r="H524" s="8">
        <v>19</v>
      </c>
      <c r="I524" s="8">
        <v>10</v>
      </c>
      <c r="J524" s="8">
        <f>IF(AND(C524="orio",D524="sestao"),85,IF(AND(C524="sestao",D524="orio"),parametros!$C$2,parametros!$C$3))</f>
        <v>85</v>
      </c>
      <c r="K524" s="8">
        <f t="shared" si="40"/>
        <v>1.46</v>
      </c>
      <c r="L524" s="8">
        <f>IF(OR(C524="orio",D524="orio"),parametros!$C$6,parametros!$C$7)</f>
        <v>9.1</v>
      </c>
      <c r="M524" s="28">
        <f t="shared" si="41"/>
        <v>5</v>
      </c>
      <c r="N524" s="10">
        <f t="shared" si="42"/>
        <v>225</v>
      </c>
      <c r="O524" s="40">
        <f t="shared" si="43"/>
        <v>-101.11</v>
      </c>
      <c r="P524" s="30">
        <f t="shared" si="44"/>
        <v>43757</v>
      </c>
    </row>
    <row r="525" spans="1:16">
      <c r="A525" s="4" t="s">
        <v>520</v>
      </c>
      <c r="B525" s="5" t="s">
        <v>602</v>
      </c>
      <c r="C525" s="5" t="s">
        <v>614</v>
      </c>
      <c r="D525" s="5" t="s">
        <v>613</v>
      </c>
      <c r="E525" s="5" t="s">
        <v>619</v>
      </c>
      <c r="F525" s="6">
        <v>27660</v>
      </c>
      <c r="G525" s="7">
        <v>165.13</v>
      </c>
      <c r="H525" s="8">
        <v>19</v>
      </c>
      <c r="I525" s="8">
        <v>10</v>
      </c>
      <c r="J525" s="8">
        <f>IF(AND(C525="orio",D525="sestao"),85,IF(AND(C525="sestao",D525="orio"),parametros!$C$2,parametros!$C$3))</f>
        <v>73</v>
      </c>
      <c r="K525" s="8">
        <f t="shared" si="40"/>
        <v>2.2599999999999998</v>
      </c>
      <c r="L525" s="8">
        <f>IF(OR(C525="orio",D525="orio"),parametros!$C$6,parametros!$C$7)</f>
        <v>5.97</v>
      </c>
      <c r="M525" s="28">
        <f t="shared" si="41"/>
        <v>5.97</v>
      </c>
      <c r="N525" s="10">
        <f t="shared" si="42"/>
        <v>165</v>
      </c>
      <c r="O525" s="40">
        <f t="shared" si="43"/>
        <v>0.12999999999999545</v>
      </c>
      <c r="P525" s="30">
        <f t="shared" si="44"/>
        <v>43757</v>
      </c>
    </row>
    <row r="526" spans="1:16">
      <c r="A526" s="4" t="s">
        <v>519</v>
      </c>
      <c r="B526" s="5" t="s">
        <v>607</v>
      </c>
      <c r="C526" s="5" t="s">
        <v>614</v>
      </c>
      <c r="D526" s="5" t="s">
        <v>613</v>
      </c>
      <c r="E526" s="5" t="s">
        <v>619</v>
      </c>
      <c r="F526" s="6">
        <v>27060</v>
      </c>
      <c r="G526" s="7">
        <v>161.55000000000001</v>
      </c>
      <c r="H526" s="8">
        <v>19</v>
      </c>
      <c r="I526" s="8">
        <v>10</v>
      </c>
      <c r="J526" s="8">
        <f>IF(AND(C526="orio",D526="sestao"),85,IF(AND(C526="sestao",D526="orio"),parametros!$C$2,parametros!$C$3))</f>
        <v>73</v>
      </c>
      <c r="K526" s="8">
        <f t="shared" si="40"/>
        <v>2.21</v>
      </c>
      <c r="L526" s="8">
        <f>IF(OR(C526="orio",D526="orio"),parametros!$C$6,parametros!$C$7)</f>
        <v>5.97</v>
      </c>
      <c r="M526" s="28">
        <f t="shared" si="41"/>
        <v>5.97</v>
      </c>
      <c r="N526" s="10">
        <f t="shared" si="42"/>
        <v>162</v>
      </c>
      <c r="O526" s="40">
        <f t="shared" si="43"/>
        <v>-0.44999999999998863</v>
      </c>
      <c r="P526" s="30">
        <f t="shared" si="44"/>
        <v>43757</v>
      </c>
    </row>
    <row r="527" spans="1:16">
      <c r="A527" s="4" t="s">
        <v>529</v>
      </c>
      <c r="B527" s="5" t="s">
        <v>597</v>
      </c>
      <c r="C527" s="5" t="s">
        <v>633</v>
      </c>
      <c r="D527" s="5" t="s">
        <v>613</v>
      </c>
      <c r="E527" s="5" t="s">
        <v>618</v>
      </c>
      <c r="F527" s="6">
        <v>28140</v>
      </c>
      <c r="G527" s="7">
        <v>246.23</v>
      </c>
      <c r="H527" s="8">
        <v>20</v>
      </c>
      <c r="I527" s="8">
        <v>10</v>
      </c>
      <c r="J527" s="8">
        <f>IF(AND(C527="orio",D527="sestao"),85,IF(AND(C527="sestao",D527="orio"),parametros!$C$2,parametros!$C$3))</f>
        <v>85</v>
      </c>
      <c r="K527" s="8">
        <f t="shared" si="40"/>
        <v>2.9</v>
      </c>
      <c r="L527" s="8">
        <f>IF(OR(C527="orio",D527="orio"),parametros!$C$6,parametros!$C$7)</f>
        <v>9.1</v>
      </c>
      <c r="M527" s="28">
        <f t="shared" si="41"/>
        <v>8.75</v>
      </c>
      <c r="N527" s="10">
        <f t="shared" si="42"/>
        <v>256</v>
      </c>
      <c r="O527" s="40">
        <f t="shared" si="43"/>
        <v>-9.7700000000000102</v>
      </c>
      <c r="P527" s="30">
        <f t="shared" si="44"/>
        <v>43758</v>
      </c>
    </row>
    <row r="528" spans="1:16">
      <c r="A528" s="4" t="s">
        <v>528</v>
      </c>
      <c r="B528" s="5" t="s">
        <v>597</v>
      </c>
      <c r="C528" s="5" t="s">
        <v>633</v>
      </c>
      <c r="D528" s="5" t="s">
        <v>613</v>
      </c>
      <c r="E528" s="5" t="s">
        <v>618</v>
      </c>
      <c r="F528" s="6">
        <v>26800</v>
      </c>
      <c r="G528" s="7">
        <v>234.5</v>
      </c>
      <c r="H528" s="8">
        <v>20</v>
      </c>
      <c r="I528" s="8">
        <v>10</v>
      </c>
      <c r="J528" s="8">
        <f>IF(AND(C528="orio",D528="sestao"),85,IF(AND(C528="sestao",D528="orio"),parametros!$C$2,parametros!$C$3))</f>
        <v>85</v>
      </c>
      <c r="K528" s="8">
        <f t="shared" si="40"/>
        <v>2.76</v>
      </c>
      <c r="L528" s="8">
        <f>IF(OR(C528="orio",D528="orio"),parametros!$C$6,parametros!$C$7)</f>
        <v>9.1</v>
      </c>
      <c r="M528" s="28">
        <f t="shared" si="41"/>
        <v>8.75</v>
      </c>
      <c r="N528" s="10">
        <f t="shared" si="42"/>
        <v>244</v>
      </c>
      <c r="O528" s="40">
        <f t="shared" si="43"/>
        <v>-9.5</v>
      </c>
      <c r="P528" s="30">
        <f t="shared" si="44"/>
        <v>43758</v>
      </c>
    </row>
    <row r="529" spans="1:16">
      <c r="A529" s="4" t="s">
        <v>534</v>
      </c>
      <c r="B529" s="5" t="s">
        <v>598</v>
      </c>
      <c r="C529" s="5" t="s">
        <v>633</v>
      </c>
      <c r="D529" s="5" t="s">
        <v>613</v>
      </c>
      <c r="E529" s="5" t="s">
        <v>618</v>
      </c>
      <c r="F529" s="6">
        <v>24440</v>
      </c>
      <c r="G529" s="7">
        <v>372.4</v>
      </c>
      <c r="H529" s="8">
        <v>20</v>
      </c>
      <c r="I529" s="8">
        <v>10</v>
      </c>
      <c r="J529" s="8">
        <f>IF(AND(C529="orio",D529="sestao"),85,IF(AND(C529="sestao",D529="orio"),parametros!$C$2,parametros!$C$3))</f>
        <v>85</v>
      </c>
      <c r="K529" s="8">
        <f t="shared" si="40"/>
        <v>4.38</v>
      </c>
      <c r="L529" s="8">
        <f>IF(OR(C529="orio",D529="orio"),parametros!$C$6,parametros!$C$7)</f>
        <v>9.1</v>
      </c>
      <c r="M529" s="28">
        <f t="shared" si="41"/>
        <v>15.24</v>
      </c>
      <c r="N529" s="10">
        <f t="shared" si="42"/>
        <v>222</v>
      </c>
      <c r="O529" s="40">
        <f t="shared" si="43"/>
        <v>150.39999999999998</v>
      </c>
      <c r="P529" s="30">
        <f t="shared" si="44"/>
        <v>43758</v>
      </c>
    </row>
    <row r="530" spans="1:16">
      <c r="A530" s="4" t="s">
        <v>535</v>
      </c>
      <c r="B530" s="5" t="s">
        <v>598</v>
      </c>
      <c r="C530" s="5" t="s">
        <v>633</v>
      </c>
      <c r="D530" s="5" t="s">
        <v>613</v>
      </c>
      <c r="E530" s="5" t="s">
        <v>618</v>
      </c>
      <c r="F530" s="6">
        <v>24400</v>
      </c>
      <c r="G530" s="7">
        <v>372.04</v>
      </c>
      <c r="H530" s="8">
        <v>20</v>
      </c>
      <c r="I530" s="8">
        <v>10</v>
      </c>
      <c r="J530" s="8">
        <f>IF(AND(C530="orio",D530="sestao"),85,IF(AND(C530="sestao",D530="orio"),parametros!$C$2,parametros!$C$3))</f>
        <v>85</v>
      </c>
      <c r="K530" s="8">
        <f t="shared" si="40"/>
        <v>4.38</v>
      </c>
      <c r="L530" s="8">
        <f>IF(OR(C530="orio",D530="orio"),parametros!$C$6,parametros!$C$7)</f>
        <v>9.1</v>
      </c>
      <c r="M530" s="28">
        <f t="shared" si="41"/>
        <v>15.25</v>
      </c>
      <c r="N530" s="10">
        <f t="shared" si="42"/>
        <v>222</v>
      </c>
      <c r="O530" s="40">
        <f t="shared" si="43"/>
        <v>150.04000000000002</v>
      </c>
      <c r="P530" s="30">
        <f t="shared" si="44"/>
        <v>43758</v>
      </c>
    </row>
    <row r="531" spans="1:16">
      <c r="A531" s="4" t="s">
        <v>532</v>
      </c>
      <c r="B531" s="5" t="s">
        <v>599</v>
      </c>
      <c r="C531" s="5" t="s">
        <v>633</v>
      </c>
      <c r="D531" s="5" t="s">
        <v>613</v>
      </c>
      <c r="E531" s="5" t="s">
        <v>618</v>
      </c>
      <c r="F531" s="6">
        <v>24140</v>
      </c>
      <c r="G531" s="7">
        <v>219.67</v>
      </c>
      <c r="H531" s="8">
        <v>20</v>
      </c>
      <c r="I531" s="8">
        <v>10</v>
      </c>
      <c r="J531" s="8">
        <f>IF(AND(C531="orio",D531="sestao"),85,IF(AND(C531="sestao",D531="orio"),parametros!$C$2,parametros!$C$3))</f>
        <v>85</v>
      </c>
      <c r="K531" s="8">
        <f t="shared" si="40"/>
        <v>2.58</v>
      </c>
      <c r="L531" s="8">
        <f>IF(OR(C531="orio",D531="orio"),parametros!$C$6,parametros!$C$7)</f>
        <v>9.1</v>
      </c>
      <c r="M531" s="28">
        <f t="shared" si="41"/>
        <v>9.1</v>
      </c>
      <c r="N531" s="10">
        <f t="shared" si="42"/>
        <v>220</v>
      </c>
      <c r="O531" s="40">
        <f t="shared" si="43"/>
        <v>-0.33000000000001251</v>
      </c>
      <c r="P531" s="30">
        <f t="shared" si="44"/>
        <v>43758</v>
      </c>
    </row>
    <row r="532" spans="1:16">
      <c r="A532" s="4" t="s">
        <v>533</v>
      </c>
      <c r="B532" s="5" t="s">
        <v>604</v>
      </c>
      <c r="C532" s="5" t="s">
        <v>633</v>
      </c>
      <c r="D532" s="5" t="s">
        <v>613</v>
      </c>
      <c r="E532" s="5" t="s">
        <v>618</v>
      </c>
      <c r="F532" s="6">
        <v>24080</v>
      </c>
      <c r="G532" s="7">
        <v>219.13</v>
      </c>
      <c r="H532" s="8">
        <v>20</v>
      </c>
      <c r="I532" s="8">
        <v>10</v>
      </c>
      <c r="J532" s="8">
        <f>IF(AND(C532="orio",D532="sestao"),85,IF(AND(C532="sestao",D532="orio"),parametros!$C$2,parametros!$C$3))</f>
        <v>85</v>
      </c>
      <c r="K532" s="8">
        <f t="shared" si="40"/>
        <v>2.58</v>
      </c>
      <c r="L532" s="8">
        <f>IF(OR(C532="orio",D532="orio"),parametros!$C$6,parametros!$C$7)</f>
        <v>9.1</v>
      </c>
      <c r="M532" s="28">
        <f t="shared" si="41"/>
        <v>9.1</v>
      </c>
      <c r="N532" s="10">
        <f t="shared" si="42"/>
        <v>219</v>
      </c>
      <c r="O532" s="40">
        <f t="shared" si="43"/>
        <v>0.12999999999999545</v>
      </c>
      <c r="P532" s="30">
        <f t="shared" si="44"/>
        <v>43758</v>
      </c>
    </row>
    <row r="533" spans="1:16">
      <c r="A533" s="4" t="s">
        <v>530</v>
      </c>
      <c r="B533" s="5" t="s">
        <v>602</v>
      </c>
      <c r="C533" s="5" t="s">
        <v>614</v>
      </c>
      <c r="D533" s="5" t="s">
        <v>613</v>
      </c>
      <c r="E533" s="5" t="s">
        <v>619</v>
      </c>
      <c r="F533" s="6">
        <v>28560</v>
      </c>
      <c r="G533" s="7">
        <v>170.5</v>
      </c>
      <c r="H533" s="8">
        <v>20</v>
      </c>
      <c r="I533" s="8">
        <v>10</v>
      </c>
      <c r="J533" s="8">
        <f>IF(AND(C533="orio",D533="sestao"),85,IF(AND(C533="sestao",D533="orio"),parametros!$C$2,parametros!$C$3))</f>
        <v>73</v>
      </c>
      <c r="K533" s="8">
        <f t="shared" si="40"/>
        <v>2.34</v>
      </c>
      <c r="L533" s="8">
        <f>IF(OR(C533="orio",D533="orio"),parametros!$C$6,parametros!$C$7)</f>
        <v>5.97</v>
      </c>
      <c r="M533" s="28">
        <f t="shared" si="41"/>
        <v>5.97</v>
      </c>
      <c r="N533" s="10">
        <f t="shared" si="42"/>
        <v>171</v>
      </c>
      <c r="O533" s="40">
        <f t="shared" si="43"/>
        <v>-0.5</v>
      </c>
      <c r="P533" s="30">
        <f t="shared" si="44"/>
        <v>43758</v>
      </c>
    </row>
    <row r="534" spans="1:16">
      <c r="A534" s="4" t="s">
        <v>531</v>
      </c>
      <c r="B534" s="5" t="s">
        <v>607</v>
      </c>
      <c r="C534" s="5" t="s">
        <v>614</v>
      </c>
      <c r="D534" s="5" t="s">
        <v>613</v>
      </c>
      <c r="E534" s="5" t="s">
        <v>619</v>
      </c>
      <c r="F534" s="6">
        <v>26880</v>
      </c>
      <c r="G534" s="7">
        <v>160.47</v>
      </c>
      <c r="H534" s="8">
        <v>20</v>
      </c>
      <c r="I534" s="8">
        <v>10</v>
      </c>
      <c r="J534" s="8">
        <f>IF(AND(C534="orio",D534="sestao"),85,IF(AND(C534="sestao",D534="orio"),parametros!$C$2,parametros!$C$3))</f>
        <v>73</v>
      </c>
      <c r="K534" s="8">
        <f t="shared" si="40"/>
        <v>2.2000000000000002</v>
      </c>
      <c r="L534" s="8">
        <f>IF(OR(C534="orio",D534="orio"),parametros!$C$6,parametros!$C$7)</f>
        <v>5.97</v>
      </c>
      <c r="M534" s="28">
        <f t="shared" si="41"/>
        <v>5.97</v>
      </c>
      <c r="N534" s="10">
        <f t="shared" si="42"/>
        <v>160</v>
      </c>
      <c r="O534" s="40">
        <f t="shared" si="43"/>
        <v>0.46999999999999886</v>
      </c>
      <c r="P534" s="30">
        <f t="shared" si="44"/>
        <v>43758</v>
      </c>
    </row>
    <row r="535" spans="1:16">
      <c r="A535" s="4" t="s">
        <v>542</v>
      </c>
      <c r="B535" s="5" t="s">
        <v>597</v>
      </c>
      <c r="C535" s="5" t="s">
        <v>633</v>
      </c>
      <c r="D535" s="5" t="s">
        <v>613</v>
      </c>
      <c r="E535" s="5" t="s">
        <v>618</v>
      </c>
      <c r="F535" s="6">
        <v>27640</v>
      </c>
      <c r="G535" s="7">
        <v>241.85</v>
      </c>
      <c r="H535" s="8">
        <v>23</v>
      </c>
      <c r="I535" s="8">
        <v>10</v>
      </c>
      <c r="J535" s="8">
        <f>IF(AND(C535="orio",D535="sestao"),85,IF(AND(C535="sestao",D535="orio"),parametros!$C$2,parametros!$C$3))</f>
        <v>85</v>
      </c>
      <c r="K535" s="8">
        <f t="shared" si="40"/>
        <v>2.85</v>
      </c>
      <c r="L535" s="8">
        <f>IF(OR(C535="orio",D535="orio"),parametros!$C$6,parametros!$C$7)</f>
        <v>9.1</v>
      </c>
      <c r="M535" s="28">
        <f t="shared" si="41"/>
        <v>8.75</v>
      </c>
      <c r="N535" s="10">
        <f t="shared" si="42"/>
        <v>252</v>
      </c>
      <c r="O535" s="40">
        <f t="shared" si="43"/>
        <v>-10.150000000000006</v>
      </c>
      <c r="P535" s="30">
        <f t="shared" si="44"/>
        <v>43761</v>
      </c>
    </row>
    <row r="536" spans="1:16">
      <c r="A536" s="4" t="s">
        <v>547</v>
      </c>
      <c r="B536" s="5" t="s">
        <v>604</v>
      </c>
      <c r="C536" s="5" t="s">
        <v>633</v>
      </c>
      <c r="D536" s="5" t="s">
        <v>613</v>
      </c>
      <c r="E536" s="5" t="s">
        <v>618</v>
      </c>
      <c r="F536" s="6">
        <v>27220</v>
      </c>
      <c r="G536" s="7">
        <v>247.7</v>
      </c>
      <c r="H536" s="8">
        <v>23</v>
      </c>
      <c r="I536" s="8">
        <v>10</v>
      </c>
      <c r="J536" s="8">
        <f>IF(AND(C536="orio",D536="sestao"),85,IF(AND(C536="sestao",D536="orio"),parametros!$C$2,parametros!$C$3))</f>
        <v>85</v>
      </c>
      <c r="K536" s="8">
        <f t="shared" si="40"/>
        <v>2.91</v>
      </c>
      <c r="L536" s="8">
        <f>IF(OR(C536="orio",D536="orio"),parametros!$C$6,parametros!$C$7)</f>
        <v>9.1</v>
      </c>
      <c r="M536" s="28">
        <f t="shared" si="41"/>
        <v>9.1</v>
      </c>
      <c r="N536" s="10">
        <f t="shared" si="42"/>
        <v>248</v>
      </c>
      <c r="O536" s="40">
        <f t="shared" si="43"/>
        <v>-0.30000000000001137</v>
      </c>
      <c r="P536" s="30">
        <f t="shared" si="44"/>
        <v>43761</v>
      </c>
    </row>
    <row r="537" spans="1:16">
      <c r="A537" s="4" t="s">
        <v>545</v>
      </c>
      <c r="B537" s="5" t="s">
        <v>604</v>
      </c>
      <c r="C537" s="5" t="s">
        <v>633</v>
      </c>
      <c r="D537" s="5" t="s">
        <v>613</v>
      </c>
      <c r="E537" s="5" t="s">
        <v>618</v>
      </c>
      <c r="F537" s="6">
        <v>26920</v>
      </c>
      <c r="G537" s="7">
        <v>244.97</v>
      </c>
      <c r="H537" s="8">
        <v>23</v>
      </c>
      <c r="I537" s="8">
        <v>10</v>
      </c>
      <c r="J537" s="8">
        <f>IF(AND(C537="orio",D537="sestao"),85,IF(AND(C537="sestao",D537="orio"),parametros!$C$2,parametros!$C$3))</f>
        <v>85</v>
      </c>
      <c r="K537" s="8">
        <f t="shared" si="40"/>
        <v>2.88</v>
      </c>
      <c r="L537" s="8">
        <f>IF(OR(C537="orio",D537="orio"),parametros!$C$6,parametros!$C$7)</f>
        <v>9.1</v>
      </c>
      <c r="M537" s="28">
        <f t="shared" si="41"/>
        <v>9.1</v>
      </c>
      <c r="N537" s="10">
        <f t="shared" si="42"/>
        <v>245</v>
      </c>
      <c r="O537" s="40">
        <f t="shared" si="43"/>
        <v>-3.0000000000001137E-2</v>
      </c>
      <c r="P537" s="30">
        <f t="shared" si="44"/>
        <v>43761</v>
      </c>
    </row>
    <row r="538" spans="1:16">
      <c r="A538" s="4" t="s">
        <v>544</v>
      </c>
      <c r="B538" s="5" t="s">
        <v>597</v>
      </c>
      <c r="C538" s="5" t="s">
        <v>633</v>
      </c>
      <c r="D538" s="5" t="s">
        <v>613</v>
      </c>
      <c r="E538" s="5" t="s">
        <v>618</v>
      </c>
      <c r="F538" s="6">
        <v>26000</v>
      </c>
      <c r="G538" s="7">
        <v>227.5</v>
      </c>
      <c r="H538" s="8">
        <v>23</v>
      </c>
      <c r="I538" s="8">
        <v>10</v>
      </c>
      <c r="J538" s="8">
        <f>IF(AND(C538="orio",D538="sestao"),85,IF(AND(C538="sestao",D538="orio"),parametros!$C$2,parametros!$C$3))</f>
        <v>85</v>
      </c>
      <c r="K538" s="8">
        <f t="shared" si="40"/>
        <v>2.68</v>
      </c>
      <c r="L538" s="8">
        <f>IF(OR(C538="orio",D538="orio"),parametros!$C$6,parametros!$C$7)</f>
        <v>9.1</v>
      </c>
      <c r="M538" s="28">
        <f t="shared" si="41"/>
        <v>8.75</v>
      </c>
      <c r="N538" s="10">
        <f t="shared" si="42"/>
        <v>237</v>
      </c>
      <c r="O538" s="40">
        <f t="shared" si="43"/>
        <v>-9.5</v>
      </c>
      <c r="P538" s="30">
        <f t="shared" si="44"/>
        <v>43761</v>
      </c>
    </row>
    <row r="539" spans="1:16">
      <c r="A539" s="4" t="s">
        <v>537</v>
      </c>
      <c r="B539" s="5" t="s">
        <v>599</v>
      </c>
      <c r="C539" s="5" t="s">
        <v>633</v>
      </c>
      <c r="D539" s="5" t="s">
        <v>613</v>
      </c>
      <c r="E539" s="5" t="s">
        <v>618</v>
      </c>
      <c r="F539" s="6">
        <v>25960</v>
      </c>
      <c r="G539" s="7">
        <v>236.24</v>
      </c>
      <c r="H539" s="8">
        <v>23</v>
      </c>
      <c r="I539" s="8">
        <v>10</v>
      </c>
      <c r="J539" s="8">
        <f>IF(AND(C539="orio",D539="sestao"),85,IF(AND(C539="sestao",D539="orio"),parametros!$C$2,parametros!$C$3))</f>
        <v>85</v>
      </c>
      <c r="K539" s="8">
        <f t="shared" si="40"/>
        <v>2.78</v>
      </c>
      <c r="L539" s="8">
        <f>IF(OR(C539="orio",D539="orio"),parametros!$C$6,parametros!$C$7)</f>
        <v>9.1</v>
      </c>
      <c r="M539" s="28">
        <f t="shared" si="41"/>
        <v>9.1</v>
      </c>
      <c r="N539" s="10">
        <f t="shared" si="42"/>
        <v>236</v>
      </c>
      <c r="O539" s="40">
        <f t="shared" si="43"/>
        <v>0.24000000000000909</v>
      </c>
      <c r="P539" s="30">
        <f t="shared" si="44"/>
        <v>43761</v>
      </c>
    </row>
    <row r="540" spans="1:16">
      <c r="A540" s="4" t="s">
        <v>539</v>
      </c>
      <c r="B540" s="5" t="s">
        <v>598</v>
      </c>
      <c r="C540" s="5" t="s">
        <v>633</v>
      </c>
      <c r="D540" s="5" t="s">
        <v>613</v>
      </c>
      <c r="E540" s="5" t="s">
        <v>618</v>
      </c>
      <c r="F540" s="6">
        <v>25380</v>
      </c>
      <c r="G540" s="7">
        <v>230.96</v>
      </c>
      <c r="H540" s="8">
        <v>23</v>
      </c>
      <c r="I540" s="8">
        <v>10</v>
      </c>
      <c r="J540" s="8">
        <f>IF(AND(C540="orio",D540="sestao"),85,IF(AND(C540="sestao",D540="orio"),parametros!$C$2,parametros!$C$3))</f>
        <v>85</v>
      </c>
      <c r="K540" s="8">
        <f t="shared" si="40"/>
        <v>2.72</v>
      </c>
      <c r="L540" s="8">
        <f>IF(OR(C540="orio",D540="orio"),parametros!$C$6,parametros!$C$7)</f>
        <v>9.1</v>
      </c>
      <c r="M540" s="28">
        <f t="shared" si="41"/>
        <v>9.1</v>
      </c>
      <c r="N540" s="10">
        <f t="shared" si="42"/>
        <v>231</v>
      </c>
      <c r="O540" s="40">
        <f t="shared" si="43"/>
        <v>-3.9999999999992042E-2</v>
      </c>
      <c r="P540" s="30">
        <f t="shared" si="44"/>
        <v>43761</v>
      </c>
    </row>
    <row r="541" spans="1:16">
      <c r="A541" s="4" t="s">
        <v>546</v>
      </c>
      <c r="B541" s="5" t="s">
        <v>600</v>
      </c>
      <c r="C541" s="5" t="s">
        <v>633</v>
      </c>
      <c r="D541" s="5" t="s">
        <v>613</v>
      </c>
      <c r="E541" s="5" t="s">
        <v>619</v>
      </c>
      <c r="F541" s="6">
        <v>25194</v>
      </c>
      <c r="G541" s="7">
        <v>229.27</v>
      </c>
      <c r="H541" s="8">
        <v>23</v>
      </c>
      <c r="I541" s="8">
        <v>10</v>
      </c>
      <c r="J541" s="8">
        <f>IF(AND(C541="orio",D541="sestao"),85,IF(AND(C541="sestao",D541="orio"),parametros!$C$2,parametros!$C$3))</f>
        <v>85</v>
      </c>
      <c r="K541" s="8">
        <f t="shared" si="40"/>
        <v>2.7</v>
      </c>
      <c r="L541" s="8">
        <f>IF(OR(C541="orio",D541="orio"),parametros!$C$6,parametros!$C$7)</f>
        <v>9.1</v>
      </c>
      <c r="M541" s="28">
        <f t="shared" si="41"/>
        <v>9.1</v>
      </c>
      <c r="N541" s="10">
        <f t="shared" si="42"/>
        <v>229</v>
      </c>
      <c r="O541" s="40">
        <f t="shared" si="43"/>
        <v>0.27000000000001023</v>
      </c>
      <c r="P541" s="30">
        <f t="shared" si="44"/>
        <v>43761</v>
      </c>
    </row>
    <row r="542" spans="1:16">
      <c r="A542" s="4" t="s">
        <v>543</v>
      </c>
      <c r="B542" s="5" t="s">
        <v>598</v>
      </c>
      <c r="C542" s="5" t="s">
        <v>633</v>
      </c>
      <c r="D542" s="5" t="s">
        <v>613</v>
      </c>
      <c r="E542" s="5" t="s">
        <v>618</v>
      </c>
      <c r="F542" s="6">
        <v>24240</v>
      </c>
      <c r="G542" s="7">
        <v>220.58</v>
      </c>
      <c r="H542" s="8">
        <v>23</v>
      </c>
      <c r="I542" s="8">
        <v>10</v>
      </c>
      <c r="J542" s="8">
        <f>IF(AND(C542="orio",D542="sestao"),85,IF(AND(C542="sestao",D542="orio"),parametros!$C$2,parametros!$C$3))</f>
        <v>85</v>
      </c>
      <c r="K542" s="8">
        <f t="shared" si="40"/>
        <v>2.6</v>
      </c>
      <c r="L542" s="8">
        <f>IF(OR(C542="orio",D542="orio"),parametros!$C$6,parametros!$C$7)</f>
        <v>9.1</v>
      </c>
      <c r="M542" s="28">
        <f t="shared" si="41"/>
        <v>9.1</v>
      </c>
      <c r="N542" s="10">
        <f t="shared" si="42"/>
        <v>221</v>
      </c>
      <c r="O542" s="40">
        <f t="shared" si="43"/>
        <v>-0.41999999999998749</v>
      </c>
      <c r="P542" s="30">
        <f t="shared" si="44"/>
        <v>43761</v>
      </c>
    </row>
    <row r="543" spans="1:16">
      <c r="A543" s="4" t="s">
        <v>416</v>
      </c>
      <c r="B543" s="5" t="s">
        <v>598</v>
      </c>
      <c r="C543" s="5" t="s">
        <v>633</v>
      </c>
      <c r="D543" s="5" t="s">
        <v>613</v>
      </c>
      <c r="E543" s="5" t="s">
        <v>618</v>
      </c>
      <c r="F543" s="6">
        <v>24140</v>
      </c>
      <c r="G543" s="7">
        <v>219.67</v>
      </c>
      <c r="H543" s="8">
        <v>23</v>
      </c>
      <c r="I543" s="8">
        <v>10</v>
      </c>
      <c r="J543" s="8">
        <f>IF(AND(C543="orio",D543="sestao"),85,IF(AND(C543="sestao",D543="orio"),parametros!$C$2,parametros!$C$3))</f>
        <v>85</v>
      </c>
      <c r="K543" s="8">
        <f t="shared" si="40"/>
        <v>2.58</v>
      </c>
      <c r="L543" s="8">
        <f>IF(OR(C543="orio",D543="orio"),parametros!$C$6,parametros!$C$7)</f>
        <v>9.1</v>
      </c>
      <c r="M543" s="28">
        <f t="shared" si="41"/>
        <v>9.1</v>
      </c>
      <c r="N543" s="10">
        <f t="shared" si="42"/>
        <v>220</v>
      </c>
      <c r="O543" s="40">
        <f t="shared" si="43"/>
        <v>-0.33000000000001251</v>
      </c>
      <c r="P543" s="30">
        <f t="shared" si="44"/>
        <v>43761</v>
      </c>
    </row>
    <row r="544" spans="1:16">
      <c r="A544" s="4" t="s">
        <v>538</v>
      </c>
      <c r="B544" s="5" t="s">
        <v>598</v>
      </c>
      <c r="C544" s="5" t="s">
        <v>633</v>
      </c>
      <c r="D544" s="5" t="s">
        <v>613</v>
      </c>
      <c r="E544" s="5" t="s">
        <v>618</v>
      </c>
      <c r="F544" s="6">
        <v>23980</v>
      </c>
      <c r="G544" s="7">
        <v>218.4</v>
      </c>
      <c r="H544" s="8">
        <v>23</v>
      </c>
      <c r="I544" s="8">
        <v>10</v>
      </c>
      <c r="J544" s="8">
        <f>IF(AND(C544="orio",D544="sestao"),85,IF(AND(C544="sestao",D544="orio"),parametros!$C$2,parametros!$C$3))</f>
        <v>85</v>
      </c>
      <c r="K544" s="8">
        <f t="shared" si="40"/>
        <v>2.57</v>
      </c>
      <c r="L544" s="8">
        <f>IF(OR(C544="orio",D544="orio"),parametros!$C$6,parametros!$C$7)</f>
        <v>9.1</v>
      </c>
      <c r="M544" s="28">
        <f t="shared" si="41"/>
        <v>9.11</v>
      </c>
      <c r="N544" s="10">
        <f t="shared" si="42"/>
        <v>218</v>
      </c>
      <c r="O544" s="40">
        <f t="shared" si="43"/>
        <v>0.40000000000000568</v>
      </c>
      <c r="P544" s="30">
        <f t="shared" si="44"/>
        <v>43761</v>
      </c>
    </row>
    <row r="545" spans="1:16">
      <c r="A545" s="4" t="s">
        <v>536</v>
      </c>
      <c r="B545" s="5" t="s">
        <v>598</v>
      </c>
      <c r="C545" s="5" t="s">
        <v>633</v>
      </c>
      <c r="D545" s="5" t="s">
        <v>613</v>
      </c>
      <c r="E545" s="5" t="s">
        <v>618</v>
      </c>
      <c r="F545" s="6">
        <v>23830</v>
      </c>
      <c r="G545" s="7">
        <v>218.4</v>
      </c>
      <c r="H545" s="8">
        <v>23</v>
      </c>
      <c r="I545" s="8">
        <v>10</v>
      </c>
      <c r="J545" s="8">
        <f>IF(AND(C545="orio",D545="sestao"),85,IF(AND(C545="sestao",D545="orio"),parametros!$C$2,parametros!$C$3))</f>
        <v>85</v>
      </c>
      <c r="K545" s="8">
        <f t="shared" si="40"/>
        <v>2.57</v>
      </c>
      <c r="L545" s="8">
        <f>IF(OR(C545="orio",D545="orio"),parametros!$C$6,parametros!$C$7)</f>
        <v>9.1</v>
      </c>
      <c r="M545" s="28">
        <f t="shared" si="41"/>
        <v>9.16</v>
      </c>
      <c r="N545" s="10">
        <f t="shared" si="42"/>
        <v>217</v>
      </c>
      <c r="O545" s="40">
        <f t="shared" si="43"/>
        <v>1.4000000000000057</v>
      </c>
      <c r="P545" s="30">
        <f t="shared" si="44"/>
        <v>43761</v>
      </c>
    </row>
    <row r="546" spans="1:16">
      <c r="A546" s="4" t="s">
        <v>541</v>
      </c>
      <c r="B546" s="5" t="s">
        <v>599</v>
      </c>
      <c r="C546" s="5" t="s">
        <v>633</v>
      </c>
      <c r="D546" s="5" t="s">
        <v>613</v>
      </c>
      <c r="E546" s="5" t="s">
        <v>618</v>
      </c>
      <c r="F546" s="6">
        <v>23540</v>
      </c>
      <c r="G546" s="7">
        <v>218.4</v>
      </c>
      <c r="H546" s="8">
        <v>23</v>
      </c>
      <c r="I546" s="8">
        <v>10</v>
      </c>
      <c r="J546" s="8">
        <f>IF(AND(C546="orio",D546="sestao"),85,IF(AND(C546="sestao",D546="orio"),parametros!$C$2,parametros!$C$3))</f>
        <v>85</v>
      </c>
      <c r="K546" s="8">
        <f t="shared" si="40"/>
        <v>2.57</v>
      </c>
      <c r="L546" s="8">
        <f>IF(OR(C546="orio",D546="orio"),parametros!$C$6,parametros!$C$7)</f>
        <v>9.1</v>
      </c>
      <c r="M546" s="28">
        <f t="shared" si="41"/>
        <v>9.2799999999999994</v>
      </c>
      <c r="N546" s="10">
        <f t="shared" si="42"/>
        <v>214</v>
      </c>
      <c r="O546" s="40">
        <f t="shared" si="43"/>
        <v>4.4000000000000057</v>
      </c>
      <c r="P546" s="30">
        <f t="shared" si="44"/>
        <v>43761</v>
      </c>
    </row>
    <row r="547" spans="1:16">
      <c r="A547" s="4" t="s">
        <v>540</v>
      </c>
      <c r="B547" s="5" t="s">
        <v>597</v>
      </c>
      <c r="C547" s="5" t="s">
        <v>613</v>
      </c>
      <c r="D547" s="5" t="s">
        <v>633</v>
      </c>
      <c r="E547" s="5" t="s">
        <v>619</v>
      </c>
      <c r="F547" s="6">
        <v>26420</v>
      </c>
      <c r="G547" s="7">
        <v>132.1</v>
      </c>
      <c r="H547" s="8">
        <v>23</v>
      </c>
      <c r="I547" s="8">
        <v>10</v>
      </c>
      <c r="J547" s="8">
        <f>IF(AND(C547="orio",D547="sestao"),85,IF(AND(C547="sestao",D547="orio"),parametros!$C$2,parametros!$C$3))</f>
        <v>85</v>
      </c>
      <c r="K547" s="8">
        <f t="shared" si="40"/>
        <v>1.55</v>
      </c>
      <c r="L547" s="8">
        <f>IF(OR(C547="orio",D547="orio"),parametros!$C$6,parametros!$C$7)</f>
        <v>9.1</v>
      </c>
      <c r="M547" s="28">
        <f t="shared" si="41"/>
        <v>5</v>
      </c>
      <c r="N547" s="10">
        <f t="shared" si="42"/>
        <v>240</v>
      </c>
      <c r="O547" s="40">
        <f t="shared" si="43"/>
        <v>-107.9</v>
      </c>
      <c r="P547" s="30">
        <f t="shared" si="44"/>
        <v>43761</v>
      </c>
    </row>
    <row r="548" spans="1:16">
      <c r="A548" s="4" t="s">
        <v>549</v>
      </c>
      <c r="B548" s="5" t="s">
        <v>597</v>
      </c>
      <c r="C548" s="5" t="s">
        <v>633</v>
      </c>
      <c r="D548" s="5" t="s">
        <v>613</v>
      </c>
      <c r="E548" s="5" t="s">
        <v>618</v>
      </c>
      <c r="F548" s="6">
        <v>27360</v>
      </c>
      <c r="G548" s="7">
        <v>239.4</v>
      </c>
      <c r="H548" s="8">
        <v>24</v>
      </c>
      <c r="I548" s="8">
        <v>10</v>
      </c>
      <c r="J548" s="8">
        <f>IF(AND(C548="orio",D548="sestao"),85,IF(AND(C548="sestao",D548="orio"),parametros!$C$2,parametros!$C$3))</f>
        <v>85</v>
      </c>
      <c r="K548" s="8">
        <f t="shared" si="40"/>
        <v>2.82</v>
      </c>
      <c r="L548" s="8">
        <f>IF(OR(C548="orio",D548="orio"),parametros!$C$6,parametros!$C$7)</f>
        <v>9.1</v>
      </c>
      <c r="M548" s="28">
        <f t="shared" si="41"/>
        <v>8.75</v>
      </c>
      <c r="N548" s="10">
        <f t="shared" si="42"/>
        <v>249</v>
      </c>
      <c r="O548" s="40">
        <f t="shared" si="43"/>
        <v>-9.5999999999999943</v>
      </c>
      <c r="P548" s="30">
        <f t="shared" si="44"/>
        <v>43762</v>
      </c>
    </row>
    <row r="549" spans="1:16">
      <c r="A549" s="4" t="s">
        <v>550</v>
      </c>
      <c r="B549" s="5" t="s">
        <v>597</v>
      </c>
      <c r="C549" s="5" t="s">
        <v>633</v>
      </c>
      <c r="D549" s="5" t="s">
        <v>613</v>
      </c>
      <c r="E549" s="5" t="s">
        <v>618</v>
      </c>
      <c r="F549" s="6">
        <v>27060</v>
      </c>
      <c r="G549" s="7">
        <v>236.78</v>
      </c>
      <c r="H549" s="8">
        <v>24</v>
      </c>
      <c r="I549" s="8">
        <v>10</v>
      </c>
      <c r="J549" s="8">
        <f>IF(AND(C549="orio",D549="sestao"),85,IF(AND(C549="sestao",D549="orio"),parametros!$C$2,parametros!$C$3))</f>
        <v>85</v>
      </c>
      <c r="K549" s="8">
        <f t="shared" si="40"/>
        <v>2.79</v>
      </c>
      <c r="L549" s="8">
        <f>IF(OR(C549="orio",D549="orio"),parametros!$C$6,parametros!$C$7)</f>
        <v>9.1</v>
      </c>
      <c r="M549" s="28">
        <f t="shared" si="41"/>
        <v>8.75</v>
      </c>
      <c r="N549" s="10">
        <f t="shared" si="42"/>
        <v>246</v>
      </c>
      <c r="O549" s="40">
        <f t="shared" si="43"/>
        <v>-9.2199999999999989</v>
      </c>
      <c r="P549" s="30">
        <f t="shared" si="44"/>
        <v>43762</v>
      </c>
    </row>
    <row r="550" spans="1:16">
      <c r="A550" s="4" t="s">
        <v>551</v>
      </c>
      <c r="B550" s="5" t="s">
        <v>604</v>
      </c>
      <c r="C550" s="5" t="s">
        <v>633</v>
      </c>
      <c r="D550" s="5" t="s">
        <v>613</v>
      </c>
      <c r="E550" s="5" t="s">
        <v>618</v>
      </c>
      <c r="F550" s="6">
        <v>26740</v>
      </c>
      <c r="G550" s="7">
        <v>243.33</v>
      </c>
      <c r="H550" s="8">
        <v>24</v>
      </c>
      <c r="I550" s="8">
        <v>10</v>
      </c>
      <c r="J550" s="8">
        <f>IF(AND(C550="orio",D550="sestao"),85,IF(AND(C550="sestao",D550="orio"),parametros!$C$2,parametros!$C$3))</f>
        <v>85</v>
      </c>
      <c r="K550" s="8">
        <f t="shared" si="40"/>
        <v>2.86</v>
      </c>
      <c r="L550" s="8">
        <f>IF(OR(C550="orio",D550="orio"),parametros!$C$6,parametros!$C$7)</f>
        <v>9.1</v>
      </c>
      <c r="M550" s="28">
        <f t="shared" si="41"/>
        <v>9.1</v>
      </c>
      <c r="N550" s="10">
        <f t="shared" si="42"/>
        <v>243</v>
      </c>
      <c r="O550" s="40">
        <f t="shared" si="43"/>
        <v>0.33000000000001251</v>
      </c>
      <c r="P550" s="30">
        <f t="shared" si="44"/>
        <v>43762</v>
      </c>
    </row>
    <row r="551" spans="1:16">
      <c r="A551" s="4" t="s">
        <v>552</v>
      </c>
      <c r="B551" s="5" t="s">
        <v>603</v>
      </c>
      <c r="C551" s="5" t="s">
        <v>633</v>
      </c>
      <c r="D551" s="5" t="s">
        <v>613</v>
      </c>
      <c r="E551" s="5" t="s">
        <v>619</v>
      </c>
      <c r="F551" s="6">
        <v>25122</v>
      </c>
      <c r="G551" s="7">
        <v>228.61</v>
      </c>
      <c r="H551" s="8">
        <v>24</v>
      </c>
      <c r="I551" s="8">
        <v>10</v>
      </c>
      <c r="J551" s="8">
        <f>IF(AND(C551="orio",D551="sestao"),85,IF(AND(C551="sestao",D551="orio"),parametros!$C$2,parametros!$C$3))</f>
        <v>85</v>
      </c>
      <c r="K551" s="8">
        <f t="shared" si="40"/>
        <v>2.69</v>
      </c>
      <c r="L551" s="8">
        <f>IF(OR(C551="orio",D551="orio"),parametros!$C$6,parametros!$C$7)</f>
        <v>9.1</v>
      </c>
      <c r="M551" s="28">
        <f t="shared" si="41"/>
        <v>9.1</v>
      </c>
      <c r="N551" s="10">
        <f t="shared" si="42"/>
        <v>229</v>
      </c>
      <c r="O551" s="40">
        <f t="shared" si="43"/>
        <v>-0.38999999999998636</v>
      </c>
      <c r="P551" s="30">
        <f t="shared" si="44"/>
        <v>43762</v>
      </c>
    </row>
    <row r="552" spans="1:16">
      <c r="A552" s="4" t="s">
        <v>553</v>
      </c>
      <c r="B552" s="5" t="s">
        <v>600</v>
      </c>
      <c r="C552" s="5" t="s">
        <v>633</v>
      </c>
      <c r="D552" s="5" t="s">
        <v>613</v>
      </c>
      <c r="E552" s="5" t="s">
        <v>618</v>
      </c>
      <c r="F552" s="6">
        <v>24020</v>
      </c>
      <c r="G552" s="7">
        <v>218.58</v>
      </c>
      <c r="H552" s="8">
        <v>24</v>
      </c>
      <c r="I552" s="8">
        <v>10</v>
      </c>
      <c r="J552" s="8">
        <f>IF(AND(C552="orio",D552="sestao"),85,IF(AND(C552="sestao",D552="orio"),parametros!$C$2,parametros!$C$3))</f>
        <v>85</v>
      </c>
      <c r="K552" s="8">
        <f t="shared" si="40"/>
        <v>2.57</v>
      </c>
      <c r="L552" s="8">
        <f>IF(OR(C552="orio",D552="orio"),parametros!$C$6,parametros!$C$7)</f>
        <v>9.1</v>
      </c>
      <c r="M552" s="28">
        <f t="shared" si="41"/>
        <v>9.1</v>
      </c>
      <c r="N552" s="10">
        <f t="shared" si="42"/>
        <v>219</v>
      </c>
      <c r="O552" s="40">
        <f t="shared" si="43"/>
        <v>-0.41999999999998749</v>
      </c>
      <c r="P552" s="30">
        <f t="shared" si="44"/>
        <v>43762</v>
      </c>
    </row>
    <row r="553" spans="1:16">
      <c r="A553" s="4" t="s">
        <v>548</v>
      </c>
      <c r="B553" s="5" t="s">
        <v>597</v>
      </c>
      <c r="C553" s="5" t="s">
        <v>613</v>
      </c>
      <c r="D553" s="5" t="s">
        <v>633</v>
      </c>
      <c r="E553" s="5" t="s">
        <v>619</v>
      </c>
      <c r="F553" s="6">
        <v>10500</v>
      </c>
      <c r="G553" s="7">
        <v>52.5</v>
      </c>
      <c r="H553" s="8">
        <v>24</v>
      </c>
      <c r="I553" s="8">
        <v>10</v>
      </c>
      <c r="J553" s="8">
        <f>IF(AND(C553="orio",D553="sestao"),85,IF(AND(C553="sestao",D553="orio"),parametros!$C$2,parametros!$C$3))</f>
        <v>85</v>
      </c>
      <c r="K553" s="8">
        <f t="shared" si="40"/>
        <v>0.62</v>
      </c>
      <c r="L553" s="8">
        <f>IF(OR(C553="orio",D553="orio"),parametros!$C$6,parametros!$C$7)</f>
        <v>9.1</v>
      </c>
      <c r="M553" s="28">
        <f t="shared" si="41"/>
        <v>5</v>
      </c>
      <c r="N553" s="10">
        <f t="shared" si="42"/>
        <v>96</v>
      </c>
      <c r="O553" s="40">
        <f t="shared" si="43"/>
        <v>-43.5</v>
      </c>
      <c r="P553" s="30">
        <f t="shared" si="44"/>
        <v>43762</v>
      </c>
    </row>
    <row r="554" spans="1:16">
      <c r="A554" s="4" t="s">
        <v>555</v>
      </c>
      <c r="B554" s="5" t="s">
        <v>597</v>
      </c>
      <c r="C554" s="5" t="s">
        <v>633</v>
      </c>
      <c r="D554" s="5" t="s">
        <v>613</v>
      </c>
      <c r="E554" s="5" t="s">
        <v>618</v>
      </c>
      <c r="F554" s="6">
        <v>27023</v>
      </c>
      <c r="G554" s="7">
        <v>236.45</v>
      </c>
      <c r="H554" s="8">
        <v>25</v>
      </c>
      <c r="I554" s="8">
        <v>10</v>
      </c>
      <c r="J554" s="8">
        <f>IF(AND(C554="orio",D554="sestao"),85,IF(AND(C554="sestao",D554="orio"),parametros!$C$2,parametros!$C$3))</f>
        <v>85</v>
      </c>
      <c r="K554" s="8">
        <f t="shared" si="40"/>
        <v>2.78</v>
      </c>
      <c r="L554" s="8">
        <f>IF(OR(C554="orio",D554="orio"),parametros!$C$6,parametros!$C$7)</f>
        <v>9.1</v>
      </c>
      <c r="M554" s="28">
        <f t="shared" si="41"/>
        <v>8.75</v>
      </c>
      <c r="N554" s="10">
        <f t="shared" si="42"/>
        <v>246</v>
      </c>
      <c r="O554" s="40">
        <f t="shared" si="43"/>
        <v>-9.5500000000000114</v>
      </c>
      <c r="P554" s="30">
        <f t="shared" si="44"/>
        <v>43763</v>
      </c>
    </row>
    <row r="555" spans="1:16">
      <c r="A555" s="4" t="s">
        <v>554</v>
      </c>
      <c r="B555" s="5" t="s">
        <v>597</v>
      </c>
      <c r="C555" s="5" t="s">
        <v>633</v>
      </c>
      <c r="D555" s="5" t="s">
        <v>613</v>
      </c>
      <c r="E555" s="5" t="s">
        <v>618</v>
      </c>
      <c r="F555" s="6">
        <v>26480</v>
      </c>
      <c r="G555" s="7">
        <v>231.7</v>
      </c>
      <c r="H555" s="8">
        <v>25</v>
      </c>
      <c r="I555" s="8">
        <v>10</v>
      </c>
      <c r="J555" s="8">
        <f>IF(AND(C555="orio",D555="sestao"),85,IF(AND(C555="sestao",D555="orio"),parametros!$C$2,parametros!$C$3))</f>
        <v>85</v>
      </c>
      <c r="K555" s="8">
        <f t="shared" si="40"/>
        <v>2.73</v>
      </c>
      <c r="L555" s="8">
        <f>IF(OR(C555="orio",D555="orio"),parametros!$C$6,parametros!$C$7)</f>
        <v>9.1</v>
      </c>
      <c r="M555" s="28">
        <f t="shared" si="41"/>
        <v>8.75</v>
      </c>
      <c r="N555" s="10">
        <f t="shared" si="42"/>
        <v>241</v>
      </c>
      <c r="O555" s="40">
        <f t="shared" si="43"/>
        <v>-9.3000000000000114</v>
      </c>
      <c r="P555" s="30">
        <f t="shared" si="44"/>
        <v>43763</v>
      </c>
    </row>
    <row r="556" spans="1:16">
      <c r="A556" s="4" t="s">
        <v>556</v>
      </c>
      <c r="B556" s="5" t="s">
        <v>602</v>
      </c>
      <c r="C556" s="5" t="s">
        <v>614</v>
      </c>
      <c r="D556" s="5" t="s">
        <v>613</v>
      </c>
      <c r="E556" s="5" t="s">
        <v>619</v>
      </c>
      <c r="F556" s="6">
        <v>24960</v>
      </c>
      <c r="G556" s="7">
        <v>149.01</v>
      </c>
      <c r="H556" s="8">
        <v>25</v>
      </c>
      <c r="I556" s="8">
        <v>10</v>
      </c>
      <c r="J556" s="8">
        <f>IF(AND(C556="orio",D556="sestao"),85,IF(AND(C556="sestao",D556="orio"),parametros!$C$2,parametros!$C$3))</f>
        <v>73</v>
      </c>
      <c r="K556" s="8">
        <f t="shared" si="40"/>
        <v>2.04</v>
      </c>
      <c r="L556" s="8">
        <f>IF(OR(C556="orio",D556="orio"),parametros!$C$6,parametros!$C$7)</f>
        <v>5.97</v>
      </c>
      <c r="M556" s="28">
        <f t="shared" si="41"/>
        <v>5.97</v>
      </c>
      <c r="N556" s="10">
        <f t="shared" si="42"/>
        <v>149</v>
      </c>
      <c r="O556" s="40">
        <f t="shared" si="43"/>
        <v>9.9999999999909051E-3</v>
      </c>
      <c r="P556" s="30">
        <f t="shared" si="44"/>
        <v>43763</v>
      </c>
    </row>
    <row r="557" spans="1:16">
      <c r="A557" s="4" t="s">
        <v>562</v>
      </c>
      <c r="B557" s="5" t="s">
        <v>597</v>
      </c>
      <c r="C557" s="5" t="s">
        <v>633</v>
      </c>
      <c r="D557" s="5" t="s">
        <v>613</v>
      </c>
      <c r="E557" s="5" t="s">
        <v>618</v>
      </c>
      <c r="F557" s="6">
        <v>27280</v>
      </c>
      <c r="G557" s="7">
        <v>238.7</v>
      </c>
      <c r="H557" s="8">
        <v>26</v>
      </c>
      <c r="I557" s="8">
        <v>10</v>
      </c>
      <c r="J557" s="8">
        <f>IF(AND(C557="orio",D557="sestao"),85,IF(AND(C557="sestao",D557="orio"),parametros!$C$2,parametros!$C$3))</f>
        <v>85</v>
      </c>
      <c r="K557" s="8">
        <f t="shared" si="40"/>
        <v>2.81</v>
      </c>
      <c r="L557" s="8">
        <f>IF(OR(C557="orio",D557="orio"),parametros!$C$6,parametros!$C$7)</f>
        <v>9.1</v>
      </c>
      <c r="M557" s="28">
        <f t="shared" si="41"/>
        <v>8.75</v>
      </c>
      <c r="N557" s="10">
        <f t="shared" si="42"/>
        <v>248</v>
      </c>
      <c r="O557" s="40">
        <f t="shared" si="43"/>
        <v>-9.3000000000000114</v>
      </c>
      <c r="P557" s="30">
        <f t="shared" si="44"/>
        <v>43764</v>
      </c>
    </row>
    <row r="558" spans="1:16">
      <c r="A558" s="4" t="s">
        <v>561</v>
      </c>
      <c r="B558" s="5" t="s">
        <v>597</v>
      </c>
      <c r="C558" s="5" t="s">
        <v>633</v>
      </c>
      <c r="D558" s="5" t="s">
        <v>613</v>
      </c>
      <c r="E558" s="5" t="s">
        <v>618</v>
      </c>
      <c r="F558" s="6">
        <v>26680</v>
      </c>
      <c r="G558" s="7">
        <v>233.45</v>
      </c>
      <c r="H558" s="8">
        <v>26</v>
      </c>
      <c r="I558" s="8">
        <v>10</v>
      </c>
      <c r="J558" s="8">
        <f>IF(AND(C558="orio",D558="sestao"),85,IF(AND(C558="sestao",D558="orio"),parametros!$C$2,parametros!$C$3))</f>
        <v>85</v>
      </c>
      <c r="K558" s="8">
        <f t="shared" si="40"/>
        <v>2.75</v>
      </c>
      <c r="L558" s="8">
        <f>IF(OR(C558="orio",D558="orio"),parametros!$C$6,parametros!$C$7)</f>
        <v>9.1</v>
      </c>
      <c r="M558" s="28">
        <f t="shared" si="41"/>
        <v>8.75</v>
      </c>
      <c r="N558" s="10">
        <f t="shared" si="42"/>
        <v>243</v>
      </c>
      <c r="O558" s="40">
        <f t="shared" si="43"/>
        <v>-9.5500000000000114</v>
      </c>
      <c r="P558" s="30">
        <f t="shared" si="44"/>
        <v>43764</v>
      </c>
    </row>
    <row r="559" spans="1:16">
      <c r="A559" s="4" t="s">
        <v>568</v>
      </c>
      <c r="B559" s="5" t="s">
        <v>604</v>
      </c>
      <c r="C559" s="5" t="s">
        <v>633</v>
      </c>
      <c r="D559" s="5" t="s">
        <v>613</v>
      </c>
      <c r="E559" s="5" t="s">
        <v>618</v>
      </c>
      <c r="F559" s="6">
        <v>25460</v>
      </c>
      <c r="G559" s="7">
        <v>231.69</v>
      </c>
      <c r="H559" s="8">
        <v>26</v>
      </c>
      <c r="I559" s="8">
        <v>10</v>
      </c>
      <c r="J559" s="8">
        <f>IF(AND(C559="orio",D559="sestao"),85,IF(AND(C559="sestao",D559="orio"),parametros!$C$2,parametros!$C$3))</f>
        <v>85</v>
      </c>
      <c r="K559" s="8">
        <f t="shared" si="40"/>
        <v>2.73</v>
      </c>
      <c r="L559" s="8">
        <f>IF(OR(C559="orio",D559="orio"),parametros!$C$6,parametros!$C$7)</f>
        <v>9.1</v>
      </c>
      <c r="M559" s="28">
        <f t="shared" si="41"/>
        <v>9.1</v>
      </c>
      <c r="N559" s="10">
        <f t="shared" si="42"/>
        <v>232</v>
      </c>
      <c r="O559" s="40">
        <f t="shared" si="43"/>
        <v>-0.31000000000000227</v>
      </c>
      <c r="P559" s="30">
        <f t="shared" si="44"/>
        <v>43764</v>
      </c>
    </row>
    <row r="560" spans="1:16">
      <c r="A560" s="4" t="s">
        <v>557</v>
      </c>
      <c r="B560" s="5" t="s">
        <v>600</v>
      </c>
      <c r="C560" s="5" t="s">
        <v>633</v>
      </c>
      <c r="D560" s="5" t="s">
        <v>613</v>
      </c>
      <c r="E560" s="5" t="s">
        <v>618</v>
      </c>
      <c r="F560" s="6">
        <v>24760</v>
      </c>
      <c r="G560" s="7">
        <v>225.32</v>
      </c>
      <c r="H560" s="8">
        <v>26</v>
      </c>
      <c r="I560" s="8">
        <v>10</v>
      </c>
      <c r="J560" s="8">
        <f>IF(AND(C560="orio",D560="sestao"),85,IF(AND(C560="sestao",D560="orio"),parametros!$C$2,parametros!$C$3))</f>
        <v>85</v>
      </c>
      <c r="K560" s="8">
        <f t="shared" si="40"/>
        <v>2.65</v>
      </c>
      <c r="L560" s="8">
        <f>IF(OR(C560="orio",D560="orio"),parametros!$C$6,parametros!$C$7)</f>
        <v>9.1</v>
      </c>
      <c r="M560" s="28">
        <f t="shared" si="41"/>
        <v>9.1</v>
      </c>
      <c r="N560" s="10">
        <f t="shared" si="42"/>
        <v>225</v>
      </c>
      <c r="O560" s="40">
        <f t="shared" si="43"/>
        <v>0.31999999999999318</v>
      </c>
      <c r="P560" s="30">
        <f t="shared" si="44"/>
        <v>43764</v>
      </c>
    </row>
    <row r="561" spans="1:16">
      <c r="A561" s="4" t="s">
        <v>563</v>
      </c>
      <c r="B561" s="5" t="s">
        <v>598</v>
      </c>
      <c r="C561" s="5" t="s">
        <v>633</v>
      </c>
      <c r="D561" s="5" t="s">
        <v>613</v>
      </c>
      <c r="E561" s="5" t="s">
        <v>618</v>
      </c>
      <c r="F561" s="6">
        <v>23980</v>
      </c>
      <c r="G561" s="7">
        <v>218.4</v>
      </c>
      <c r="H561" s="8">
        <v>26</v>
      </c>
      <c r="I561" s="8">
        <v>10</v>
      </c>
      <c r="J561" s="8">
        <f>IF(AND(C561="orio",D561="sestao"),85,IF(AND(C561="sestao",D561="orio"),parametros!$C$2,parametros!$C$3))</f>
        <v>85</v>
      </c>
      <c r="K561" s="8">
        <f t="shared" si="40"/>
        <v>2.57</v>
      </c>
      <c r="L561" s="8">
        <f>IF(OR(C561="orio",D561="orio"),parametros!$C$6,parametros!$C$7)</f>
        <v>9.1</v>
      </c>
      <c r="M561" s="28">
        <f t="shared" si="41"/>
        <v>9.11</v>
      </c>
      <c r="N561" s="10">
        <f t="shared" si="42"/>
        <v>218</v>
      </c>
      <c r="O561" s="40">
        <f t="shared" si="43"/>
        <v>0.40000000000000568</v>
      </c>
      <c r="P561" s="30">
        <f t="shared" si="44"/>
        <v>43764</v>
      </c>
    </row>
    <row r="562" spans="1:16">
      <c r="A562" s="4" t="s">
        <v>569</v>
      </c>
      <c r="B562" s="5" t="s">
        <v>604</v>
      </c>
      <c r="C562" s="5" t="s">
        <v>633</v>
      </c>
      <c r="D562" s="5" t="s">
        <v>613</v>
      </c>
      <c r="E562" s="5" t="s">
        <v>618</v>
      </c>
      <c r="F562" s="6">
        <v>20767</v>
      </c>
      <c r="G562" s="7">
        <v>188.98</v>
      </c>
      <c r="H562" s="8">
        <v>26</v>
      </c>
      <c r="I562" s="8">
        <v>10</v>
      </c>
      <c r="J562" s="8">
        <f>IF(AND(C562="orio",D562="sestao"),85,IF(AND(C562="sestao",D562="orio"),parametros!$C$2,parametros!$C$3))</f>
        <v>85</v>
      </c>
      <c r="K562" s="8">
        <f t="shared" si="40"/>
        <v>2.2200000000000002</v>
      </c>
      <c r="L562" s="8">
        <f>IF(OR(C562="orio",D562="orio"),parametros!$C$6,parametros!$C$7)</f>
        <v>9.1</v>
      </c>
      <c r="M562" s="28">
        <f t="shared" si="41"/>
        <v>9.1</v>
      </c>
      <c r="N562" s="10">
        <f t="shared" si="42"/>
        <v>189</v>
      </c>
      <c r="O562" s="40">
        <f t="shared" si="43"/>
        <v>-2.0000000000010232E-2</v>
      </c>
      <c r="P562" s="30">
        <f t="shared" si="44"/>
        <v>43764</v>
      </c>
    </row>
    <row r="563" spans="1:16">
      <c r="A563" s="4" t="s">
        <v>570</v>
      </c>
      <c r="B563" s="5" t="s">
        <v>600</v>
      </c>
      <c r="C563" s="5" t="s">
        <v>633</v>
      </c>
      <c r="D563" s="5" t="s">
        <v>613</v>
      </c>
      <c r="E563" s="5" t="s">
        <v>618</v>
      </c>
      <c r="F563" s="6">
        <v>20150</v>
      </c>
      <c r="G563" s="7">
        <v>183.37</v>
      </c>
      <c r="H563" s="8">
        <v>26</v>
      </c>
      <c r="I563" s="8">
        <v>10</v>
      </c>
      <c r="J563" s="8">
        <f>IF(AND(C563="orio",D563="sestao"),85,IF(AND(C563="sestao",D563="orio"),parametros!$C$2,parametros!$C$3))</f>
        <v>85</v>
      </c>
      <c r="K563" s="8">
        <f t="shared" si="40"/>
        <v>2.16</v>
      </c>
      <c r="L563" s="8">
        <f>IF(OR(C563="orio",D563="orio"),parametros!$C$6,parametros!$C$7)</f>
        <v>9.1</v>
      </c>
      <c r="M563" s="28">
        <f t="shared" si="41"/>
        <v>9.1</v>
      </c>
      <c r="N563" s="10">
        <f t="shared" si="42"/>
        <v>183</v>
      </c>
      <c r="O563" s="40">
        <f t="shared" si="43"/>
        <v>0.37000000000000455</v>
      </c>
      <c r="P563" s="30">
        <f t="shared" si="44"/>
        <v>43764</v>
      </c>
    </row>
    <row r="564" spans="1:16">
      <c r="A564" s="4" t="s">
        <v>564</v>
      </c>
      <c r="B564" s="5" t="s">
        <v>601</v>
      </c>
      <c r="C564" s="5" t="s">
        <v>613</v>
      </c>
      <c r="D564" s="5" t="s">
        <v>614</v>
      </c>
      <c r="E564" s="5" t="s">
        <v>619</v>
      </c>
      <c r="F564" s="6">
        <v>23880</v>
      </c>
      <c r="G564" s="7">
        <v>143.28</v>
      </c>
      <c r="H564" s="8">
        <v>26</v>
      </c>
      <c r="I564" s="8">
        <v>10</v>
      </c>
      <c r="J564" s="8">
        <f>IF(AND(C564="orio",D564="sestao"),85,IF(AND(C564="sestao",D564="orio"),parametros!$C$2,parametros!$C$3))</f>
        <v>73</v>
      </c>
      <c r="K564" s="8">
        <f t="shared" si="40"/>
        <v>1.96</v>
      </c>
      <c r="L564" s="8">
        <f>IF(OR(C564="orio",D564="orio"),parametros!$C$6,parametros!$C$7)</f>
        <v>5.97</v>
      </c>
      <c r="M564" s="28">
        <f t="shared" si="41"/>
        <v>6</v>
      </c>
      <c r="N564" s="10">
        <f t="shared" si="42"/>
        <v>143</v>
      </c>
      <c r="O564" s="40">
        <f t="shared" si="43"/>
        <v>0.28000000000000114</v>
      </c>
      <c r="P564" s="30">
        <f t="shared" si="44"/>
        <v>43764</v>
      </c>
    </row>
    <row r="565" spans="1:16">
      <c r="A565" s="4" t="s">
        <v>565</v>
      </c>
      <c r="B565" s="5" t="s">
        <v>605</v>
      </c>
      <c r="C565" s="5" t="s">
        <v>613</v>
      </c>
      <c r="D565" s="5" t="s">
        <v>614</v>
      </c>
      <c r="E565" s="5" t="s">
        <v>619</v>
      </c>
      <c r="F565" s="6">
        <v>23020</v>
      </c>
      <c r="G565" s="7">
        <v>143.28</v>
      </c>
      <c r="H565" s="8">
        <v>26</v>
      </c>
      <c r="I565" s="8">
        <v>10</v>
      </c>
      <c r="J565" s="8">
        <f>IF(AND(C565="orio",D565="sestao"),85,IF(AND(C565="sestao",D565="orio"),parametros!$C$2,parametros!$C$3))</f>
        <v>73</v>
      </c>
      <c r="K565" s="8">
        <f t="shared" si="40"/>
        <v>1.96</v>
      </c>
      <c r="L565" s="8">
        <f>IF(OR(C565="orio",D565="orio"),parametros!$C$6,parametros!$C$7)</f>
        <v>5.97</v>
      </c>
      <c r="M565" s="28">
        <f t="shared" si="41"/>
        <v>6.22</v>
      </c>
      <c r="N565" s="10">
        <f t="shared" si="42"/>
        <v>137</v>
      </c>
      <c r="O565" s="40">
        <f t="shared" si="43"/>
        <v>6.2800000000000011</v>
      </c>
      <c r="P565" s="30">
        <f t="shared" si="44"/>
        <v>43764</v>
      </c>
    </row>
    <row r="566" spans="1:16">
      <c r="A566" s="4" t="s">
        <v>566</v>
      </c>
      <c r="B566" s="5" t="s">
        <v>606</v>
      </c>
      <c r="C566" s="5" t="s">
        <v>613</v>
      </c>
      <c r="D566" s="5" t="s">
        <v>614</v>
      </c>
      <c r="E566" s="5" t="s">
        <v>619</v>
      </c>
      <c r="F566" s="6">
        <v>22520</v>
      </c>
      <c r="G566" s="7">
        <v>143.28</v>
      </c>
      <c r="H566" s="8">
        <v>26</v>
      </c>
      <c r="I566" s="8">
        <v>10</v>
      </c>
      <c r="J566" s="8">
        <f>IF(AND(C566="orio",D566="sestao"),85,IF(AND(C566="sestao",D566="orio"),parametros!$C$2,parametros!$C$3))</f>
        <v>73</v>
      </c>
      <c r="K566" s="8">
        <f t="shared" si="40"/>
        <v>1.96</v>
      </c>
      <c r="L566" s="8">
        <f>IF(OR(C566="orio",D566="orio"),parametros!$C$6,parametros!$C$7)</f>
        <v>5.97</v>
      </c>
      <c r="M566" s="28">
        <f t="shared" si="41"/>
        <v>6.36</v>
      </c>
      <c r="N566" s="10">
        <f t="shared" si="42"/>
        <v>134</v>
      </c>
      <c r="O566" s="40">
        <f t="shared" si="43"/>
        <v>9.2800000000000011</v>
      </c>
      <c r="P566" s="30">
        <f t="shared" si="44"/>
        <v>43764</v>
      </c>
    </row>
    <row r="567" spans="1:16">
      <c r="A567" s="4" t="s">
        <v>567</v>
      </c>
      <c r="B567" s="5" t="s">
        <v>606</v>
      </c>
      <c r="C567" s="5" t="s">
        <v>613</v>
      </c>
      <c r="D567" s="5" t="s">
        <v>614</v>
      </c>
      <c r="E567" s="5" t="s">
        <v>619</v>
      </c>
      <c r="F567" s="6">
        <v>21860</v>
      </c>
      <c r="G567" s="7">
        <v>143.28</v>
      </c>
      <c r="H567" s="8">
        <v>26</v>
      </c>
      <c r="I567" s="8">
        <v>10</v>
      </c>
      <c r="J567" s="8">
        <f>IF(AND(C567="orio",D567="sestao"),85,IF(AND(C567="sestao",D567="orio"),parametros!$C$2,parametros!$C$3))</f>
        <v>73</v>
      </c>
      <c r="K567" s="8">
        <f t="shared" si="40"/>
        <v>1.96</v>
      </c>
      <c r="L567" s="8">
        <f>IF(OR(C567="orio",D567="orio"),parametros!$C$6,parametros!$C$7)</f>
        <v>5.97</v>
      </c>
      <c r="M567" s="28">
        <f t="shared" si="41"/>
        <v>6.55</v>
      </c>
      <c r="N567" s="10">
        <f t="shared" si="42"/>
        <v>131</v>
      </c>
      <c r="O567" s="40">
        <f t="shared" si="43"/>
        <v>12.280000000000001</v>
      </c>
      <c r="P567" s="30">
        <f t="shared" si="44"/>
        <v>43764</v>
      </c>
    </row>
    <row r="568" spans="1:16">
      <c r="A568" s="4" t="s">
        <v>558</v>
      </c>
      <c r="B568" s="5" t="s">
        <v>602</v>
      </c>
      <c r="C568" s="5" t="s">
        <v>614</v>
      </c>
      <c r="D568" s="5" t="s">
        <v>613</v>
      </c>
      <c r="E568" s="5" t="s">
        <v>619</v>
      </c>
      <c r="F568" s="6">
        <v>24900</v>
      </c>
      <c r="G568" s="7">
        <v>148.65</v>
      </c>
      <c r="H568" s="8">
        <v>26</v>
      </c>
      <c r="I568" s="8">
        <v>10</v>
      </c>
      <c r="J568" s="8">
        <f>IF(AND(C568="orio",D568="sestao"),85,IF(AND(C568="sestao",D568="orio"),parametros!$C$2,parametros!$C$3))</f>
        <v>73</v>
      </c>
      <c r="K568" s="8">
        <f t="shared" si="40"/>
        <v>2.04</v>
      </c>
      <c r="L568" s="8">
        <f>IF(OR(C568="orio",D568="orio"),parametros!$C$6,parametros!$C$7)</f>
        <v>5.97</v>
      </c>
      <c r="M568" s="28">
        <f t="shared" si="41"/>
        <v>5.97</v>
      </c>
      <c r="N568" s="10">
        <f t="shared" si="42"/>
        <v>149</v>
      </c>
      <c r="O568" s="40">
        <f t="shared" si="43"/>
        <v>-0.34999999999999432</v>
      </c>
      <c r="P568" s="30">
        <f t="shared" si="44"/>
        <v>43764</v>
      </c>
    </row>
    <row r="569" spans="1:16">
      <c r="A569" s="4" t="s">
        <v>559</v>
      </c>
      <c r="B569" s="5" t="s">
        <v>602</v>
      </c>
      <c r="C569" s="5" t="s">
        <v>614</v>
      </c>
      <c r="D569" s="5" t="s">
        <v>613</v>
      </c>
      <c r="E569" s="5" t="s">
        <v>619</v>
      </c>
      <c r="F569" s="6">
        <v>21500</v>
      </c>
      <c r="G569" s="7">
        <v>143.28</v>
      </c>
      <c r="H569" s="8">
        <v>26</v>
      </c>
      <c r="I569" s="8">
        <v>10</v>
      </c>
      <c r="J569" s="8">
        <f>IF(AND(C569="orio",D569="sestao"),85,IF(AND(C569="sestao",D569="orio"),parametros!$C$2,parametros!$C$3))</f>
        <v>73</v>
      </c>
      <c r="K569" s="8">
        <f t="shared" si="40"/>
        <v>1.96</v>
      </c>
      <c r="L569" s="8">
        <f>IF(OR(C569="orio",D569="orio"),parametros!$C$6,parametros!$C$7)</f>
        <v>5.97</v>
      </c>
      <c r="M569" s="28">
        <f t="shared" si="41"/>
        <v>6.66</v>
      </c>
      <c r="N569" s="10">
        <f t="shared" si="42"/>
        <v>128</v>
      </c>
      <c r="O569" s="40">
        <f t="shared" si="43"/>
        <v>15.280000000000001</v>
      </c>
      <c r="P569" s="30">
        <f t="shared" si="44"/>
        <v>43764</v>
      </c>
    </row>
    <row r="570" spans="1:16">
      <c r="A570" s="4" t="s">
        <v>560</v>
      </c>
      <c r="B570" s="5" t="s">
        <v>602</v>
      </c>
      <c r="C570" s="5" t="s">
        <v>614</v>
      </c>
      <c r="D570" s="5" t="s">
        <v>613</v>
      </c>
      <c r="E570" s="5" t="s">
        <v>619</v>
      </c>
      <c r="F570" s="6">
        <v>20120</v>
      </c>
      <c r="G570" s="7">
        <v>143.28</v>
      </c>
      <c r="H570" s="8">
        <v>26</v>
      </c>
      <c r="I570" s="8">
        <v>10</v>
      </c>
      <c r="J570" s="8">
        <f>IF(AND(C570="orio",D570="sestao"),85,IF(AND(C570="sestao",D570="orio"),parametros!$C$2,parametros!$C$3))</f>
        <v>73</v>
      </c>
      <c r="K570" s="8">
        <f t="shared" si="40"/>
        <v>1.96</v>
      </c>
      <c r="L570" s="8">
        <f>IF(OR(C570="orio",D570="orio"),parametros!$C$6,parametros!$C$7)</f>
        <v>5.97</v>
      </c>
      <c r="M570" s="28">
        <f t="shared" si="41"/>
        <v>7.12</v>
      </c>
      <c r="N570" s="10">
        <f t="shared" si="42"/>
        <v>120</v>
      </c>
      <c r="O570" s="40">
        <f t="shared" si="43"/>
        <v>23.28</v>
      </c>
      <c r="P570" s="30">
        <f t="shared" si="44"/>
        <v>43764</v>
      </c>
    </row>
    <row r="571" spans="1:16">
      <c r="A571" s="4" t="s">
        <v>578</v>
      </c>
      <c r="B571" s="5" t="s">
        <v>597</v>
      </c>
      <c r="C571" s="5" t="s">
        <v>633</v>
      </c>
      <c r="D571" s="5" t="s">
        <v>613</v>
      </c>
      <c r="E571" s="5" t="s">
        <v>618</v>
      </c>
      <c r="F571" s="6">
        <v>27000</v>
      </c>
      <c r="G571" s="7">
        <v>236.25</v>
      </c>
      <c r="H571" s="8">
        <v>27</v>
      </c>
      <c r="I571" s="8">
        <v>10</v>
      </c>
      <c r="J571" s="8">
        <f>IF(AND(C571="orio",D571="sestao"),85,IF(AND(C571="sestao",D571="orio"),parametros!$C$2,parametros!$C$3))</f>
        <v>85</v>
      </c>
      <c r="K571" s="8">
        <f t="shared" si="40"/>
        <v>2.78</v>
      </c>
      <c r="L571" s="8">
        <f>IF(OR(C571="orio",D571="orio"),parametros!$C$6,parametros!$C$7)</f>
        <v>9.1</v>
      </c>
      <c r="M571" s="28">
        <f t="shared" si="41"/>
        <v>8.75</v>
      </c>
      <c r="N571" s="10">
        <f t="shared" si="42"/>
        <v>246</v>
      </c>
      <c r="O571" s="40">
        <f t="shared" si="43"/>
        <v>-9.75</v>
      </c>
      <c r="P571" s="30">
        <f t="shared" si="44"/>
        <v>43765</v>
      </c>
    </row>
    <row r="572" spans="1:16">
      <c r="A572" s="4" t="s">
        <v>579</v>
      </c>
      <c r="B572" s="5" t="s">
        <v>597</v>
      </c>
      <c r="C572" s="5" t="s">
        <v>633</v>
      </c>
      <c r="D572" s="5" t="s">
        <v>613</v>
      </c>
      <c r="E572" s="5" t="s">
        <v>618</v>
      </c>
      <c r="F572" s="6">
        <v>26740</v>
      </c>
      <c r="G572" s="7">
        <v>233.98</v>
      </c>
      <c r="H572" s="8">
        <v>27</v>
      </c>
      <c r="I572" s="8">
        <v>10</v>
      </c>
      <c r="J572" s="8">
        <f>IF(AND(C572="orio",D572="sestao"),85,IF(AND(C572="sestao",D572="orio"),parametros!$C$2,parametros!$C$3))</f>
        <v>85</v>
      </c>
      <c r="K572" s="8">
        <f t="shared" si="40"/>
        <v>2.75</v>
      </c>
      <c r="L572" s="8">
        <f>IF(OR(C572="orio",D572="orio"),parametros!$C$6,parametros!$C$7)</f>
        <v>9.1</v>
      </c>
      <c r="M572" s="28">
        <f t="shared" si="41"/>
        <v>8.75</v>
      </c>
      <c r="N572" s="10">
        <f t="shared" si="42"/>
        <v>243</v>
      </c>
      <c r="O572" s="40">
        <f t="shared" si="43"/>
        <v>-9.0200000000000102</v>
      </c>
      <c r="P572" s="30">
        <f t="shared" si="44"/>
        <v>43765</v>
      </c>
    </row>
    <row r="573" spans="1:16">
      <c r="A573" s="4" t="s">
        <v>580</v>
      </c>
      <c r="B573" s="5" t="s">
        <v>604</v>
      </c>
      <c r="C573" s="5" t="s">
        <v>633</v>
      </c>
      <c r="D573" s="5" t="s">
        <v>613</v>
      </c>
      <c r="E573" s="5" t="s">
        <v>618</v>
      </c>
      <c r="F573" s="6">
        <v>25700</v>
      </c>
      <c r="G573" s="7">
        <v>233.87</v>
      </c>
      <c r="H573" s="8">
        <v>27</v>
      </c>
      <c r="I573" s="8">
        <v>10</v>
      </c>
      <c r="J573" s="8">
        <f>IF(AND(C573="orio",D573="sestao"),85,IF(AND(C573="sestao",D573="orio"),parametros!$C$2,parametros!$C$3))</f>
        <v>85</v>
      </c>
      <c r="K573" s="8">
        <f t="shared" si="40"/>
        <v>2.75</v>
      </c>
      <c r="L573" s="8">
        <f>IF(OR(C573="orio",D573="orio"),parametros!$C$6,parametros!$C$7)</f>
        <v>9.1</v>
      </c>
      <c r="M573" s="28">
        <f t="shared" si="41"/>
        <v>9.1</v>
      </c>
      <c r="N573" s="10">
        <f t="shared" si="42"/>
        <v>234</v>
      </c>
      <c r="O573" s="40">
        <f t="shared" si="43"/>
        <v>-0.12999999999999545</v>
      </c>
      <c r="P573" s="30">
        <f t="shared" si="44"/>
        <v>43765</v>
      </c>
    </row>
    <row r="574" spans="1:16">
      <c r="A574" s="4" t="s">
        <v>576</v>
      </c>
      <c r="B574" s="5" t="s">
        <v>600</v>
      </c>
      <c r="C574" s="5" t="s">
        <v>633</v>
      </c>
      <c r="D574" s="5" t="s">
        <v>613</v>
      </c>
      <c r="E574" s="5" t="s">
        <v>618</v>
      </c>
      <c r="F574" s="6">
        <v>24700</v>
      </c>
      <c r="G574" s="7">
        <v>224.77</v>
      </c>
      <c r="H574" s="8">
        <v>27</v>
      </c>
      <c r="I574" s="8">
        <v>10</v>
      </c>
      <c r="J574" s="8">
        <f>IF(AND(C574="orio",D574="sestao"),85,IF(AND(C574="sestao",D574="orio"),parametros!$C$2,parametros!$C$3))</f>
        <v>85</v>
      </c>
      <c r="K574" s="8">
        <f t="shared" si="40"/>
        <v>2.64</v>
      </c>
      <c r="L574" s="8">
        <f>IF(OR(C574="orio",D574="orio"),parametros!$C$6,parametros!$C$7)</f>
        <v>9.1</v>
      </c>
      <c r="M574" s="28">
        <f t="shared" si="41"/>
        <v>9.1</v>
      </c>
      <c r="N574" s="10">
        <f t="shared" si="42"/>
        <v>225</v>
      </c>
      <c r="O574" s="40">
        <f t="shared" si="43"/>
        <v>-0.22999999999998977</v>
      </c>
      <c r="P574" s="30">
        <f t="shared" si="44"/>
        <v>43765</v>
      </c>
    </row>
    <row r="575" spans="1:16">
      <c r="A575" s="4" t="s">
        <v>574</v>
      </c>
      <c r="B575" s="5" t="s">
        <v>599</v>
      </c>
      <c r="C575" s="5" t="s">
        <v>633</v>
      </c>
      <c r="D575" s="5" t="s">
        <v>613</v>
      </c>
      <c r="E575" s="5" t="s">
        <v>618</v>
      </c>
      <c r="F575" s="6">
        <v>24140</v>
      </c>
      <c r="G575" s="7">
        <v>219.67</v>
      </c>
      <c r="H575" s="8">
        <v>27</v>
      </c>
      <c r="I575" s="8">
        <v>10</v>
      </c>
      <c r="J575" s="8">
        <f>IF(AND(C575="orio",D575="sestao"),85,IF(AND(C575="sestao",D575="orio"),parametros!$C$2,parametros!$C$3))</f>
        <v>85</v>
      </c>
      <c r="K575" s="8">
        <f t="shared" si="40"/>
        <v>2.58</v>
      </c>
      <c r="L575" s="8">
        <f>IF(OR(C575="orio",D575="orio"),parametros!$C$6,parametros!$C$7)</f>
        <v>9.1</v>
      </c>
      <c r="M575" s="28">
        <f t="shared" si="41"/>
        <v>9.1</v>
      </c>
      <c r="N575" s="10">
        <f t="shared" si="42"/>
        <v>220</v>
      </c>
      <c r="O575" s="40">
        <f t="shared" si="43"/>
        <v>-0.33000000000001251</v>
      </c>
      <c r="P575" s="30">
        <f t="shared" si="44"/>
        <v>43765</v>
      </c>
    </row>
    <row r="576" spans="1:16">
      <c r="A576" s="4" t="s">
        <v>573</v>
      </c>
      <c r="B576" s="5" t="s">
        <v>599</v>
      </c>
      <c r="C576" s="5" t="s">
        <v>633</v>
      </c>
      <c r="D576" s="5" t="s">
        <v>613</v>
      </c>
      <c r="E576" s="5" t="s">
        <v>618</v>
      </c>
      <c r="F576" s="6">
        <v>24080</v>
      </c>
      <c r="G576" s="7">
        <v>219.13</v>
      </c>
      <c r="H576" s="8">
        <v>27</v>
      </c>
      <c r="I576" s="8">
        <v>10</v>
      </c>
      <c r="J576" s="8">
        <f>IF(AND(C576="orio",D576="sestao"),85,IF(AND(C576="sestao",D576="orio"),parametros!$C$2,parametros!$C$3))</f>
        <v>85</v>
      </c>
      <c r="K576" s="8">
        <f t="shared" si="40"/>
        <v>2.58</v>
      </c>
      <c r="L576" s="8">
        <f>IF(OR(C576="orio",D576="orio"),parametros!$C$6,parametros!$C$7)</f>
        <v>9.1</v>
      </c>
      <c r="M576" s="28">
        <f t="shared" si="41"/>
        <v>9.1</v>
      </c>
      <c r="N576" s="10">
        <f t="shared" si="42"/>
        <v>219</v>
      </c>
      <c r="O576" s="40">
        <f t="shared" si="43"/>
        <v>0.12999999999999545</v>
      </c>
      <c r="P576" s="30">
        <f t="shared" si="44"/>
        <v>43765</v>
      </c>
    </row>
    <row r="577" spans="1:16">
      <c r="A577" s="4" t="s">
        <v>572</v>
      </c>
      <c r="B577" s="5" t="s">
        <v>604</v>
      </c>
      <c r="C577" s="5" t="s">
        <v>633</v>
      </c>
      <c r="D577" s="5" t="s">
        <v>613</v>
      </c>
      <c r="E577" s="5" t="s">
        <v>618</v>
      </c>
      <c r="F577" s="6">
        <v>6253</v>
      </c>
      <c r="G577" s="7">
        <v>56.9</v>
      </c>
      <c r="H577" s="8">
        <v>27</v>
      </c>
      <c r="I577" s="8">
        <v>10</v>
      </c>
      <c r="J577" s="8">
        <f>IF(AND(C577="orio",D577="sestao"),85,IF(AND(C577="sestao",D577="orio"),parametros!$C$2,parametros!$C$3))</f>
        <v>85</v>
      </c>
      <c r="K577" s="8">
        <f t="shared" si="40"/>
        <v>0.67</v>
      </c>
      <c r="L577" s="8">
        <f>IF(OR(C577="orio",D577="orio"),parametros!$C$6,parametros!$C$7)</f>
        <v>9.1</v>
      </c>
      <c r="M577" s="28">
        <f t="shared" si="41"/>
        <v>9.1</v>
      </c>
      <c r="N577" s="10">
        <f t="shared" si="42"/>
        <v>57</v>
      </c>
      <c r="O577" s="40">
        <f t="shared" si="43"/>
        <v>-0.10000000000000142</v>
      </c>
      <c r="P577" s="30">
        <f t="shared" si="44"/>
        <v>43765</v>
      </c>
    </row>
    <row r="578" spans="1:16">
      <c r="A578" s="4" t="s">
        <v>571</v>
      </c>
      <c r="B578" s="5" t="s">
        <v>600</v>
      </c>
      <c r="C578" s="5" t="s">
        <v>633</v>
      </c>
      <c r="D578" s="5" t="s">
        <v>613</v>
      </c>
      <c r="E578" s="5" t="s">
        <v>618</v>
      </c>
      <c r="F578" s="6">
        <v>4010</v>
      </c>
      <c r="G578" s="7">
        <v>36.49</v>
      </c>
      <c r="H578" s="8">
        <v>27</v>
      </c>
      <c r="I578" s="8">
        <v>10</v>
      </c>
      <c r="J578" s="8">
        <f>IF(AND(C578="orio",D578="sestao"),85,IF(AND(C578="sestao",D578="orio"),parametros!$C$2,parametros!$C$3))</f>
        <v>85</v>
      </c>
      <c r="K578" s="8">
        <f t="shared" ref="K578:K596" si="45">ROUND(G578/J578,2)</f>
        <v>0.43</v>
      </c>
      <c r="L578" s="8">
        <f>IF(OR(C578="orio",D578="orio"),parametros!$C$6,parametros!$C$7)</f>
        <v>9.1</v>
      </c>
      <c r="M578" s="28">
        <f t="shared" ref="M578:M596" si="46">ROUND(G578/(F578/1000),2)</f>
        <v>9.1</v>
      </c>
      <c r="N578" s="10">
        <f t="shared" ref="N578:N596" si="47">ROUND((F578/1000)*L578,0)</f>
        <v>36</v>
      </c>
      <c r="O578" s="40">
        <f t="shared" ref="O578:O596" si="48">G578-N578</f>
        <v>0.49000000000000199</v>
      </c>
      <c r="P578" s="30">
        <f t="shared" ref="P578:P596" si="49">DATE(2019,I578,H578)</f>
        <v>43765</v>
      </c>
    </row>
    <row r="579" spans="1:16">
      <c r="A579" s="4" t="s">
        <v>577</v>
      </c>
      <c r="B579" s="5" t="s">
        <v>605</v>
      </c>
      <c r="C579" s="5" t="s">
        <v>613</v>
      </c>
      <c r="D579" s="5" t="s">
        <v>614</v>
      </c>
      <c r="E579" s="5" t="s">
        <v>619</v>
      </c>
      <c r="F579" s="6">
        <v>24000</v>
      </c>
      <c r="G579" s="7">
        <v>143.28</v>
      </c>
      <c r="H579" s="8">
        <v>27</v>
      </c>
      <c r="I579" s="8">
        <v>10</v>
      </c>
      <c r="J579" s="8">
        <f>IF(AND(C579="orio",D579="sestao"),85,IF(AND(C579="sestao",D579="orio"),parametros!$C$2,parametros!$C$3))</f>
        <v>73</v>
      </c>
      <c r="K579" s="8">
        <f t="shared" si="45"/>
        <v>1.96</v>
      </c>
      <c r="L579" s="8">
        <f>IF(OR(C579="orio",D579="orio"),parametros!$C$6,parametros!$C$7)</f>
        <v>5.97</v>
      </c>
      <c r="M579" s="28">
        <f t="shared" si="46"/>
        <v>5.97</v>
      </c>
      <c r="N579" s="10">
        <f t="shared" si="47"/>
        <v>143</v>
      </c>
      <c r="O579" s="40">
        <f t="shared" si="48"/>
        <v>0.28000000000000114</v>
      </c>
      <c r="P579" s="30">
        <f t="shared" si="49"/>
        <v>43765</v>
      </c>
    </row>
    <row r="580" spans="1:16">
      <c r="A580" s="4" t="s">
        <v>575</v>
      </c>
      <c r="B580" s="5" t="s">
        <v>602</v>
      </c>
      <c r="C580" s="5" t="s">
        <v>614</v>
      </c>
      <c r="D580" s="5" t="s">
        <v>613</v>
      </c>
      <c r="E580" s="5" t="s">
        <v>619</v>
      </c>
      <c r="F580" s="6">
        <v>25831</v>
      </c>
      <c r="G580" s="7">
        <v>154.21</v>
      </c>
      <c r="H580" s="8">
        <v>27</v>
      </c>
      <c r="I580" s="8">
        <v>10</v>
      </c>
      <c r="J580" s="8">
        <f>IF(AND(C580="orio",D580="sestao"),85,IF(AND(C580="sestao",D580="orio"),parametros!$C$2,parametros!$C$3))</f>
        <v>73</v>
      </c>
      <c r="K580" s="8">
        <f t="shared" si="45"/>
        <v>2.11</v>
      </c>
      <c r="L580" s="8">
        <f>IF(OR(C580="orio",D580="orio"),parametros!$C$6,parametros!$C$7)</f>
        <v>5.97</v>
      </c>
      <c r="M580" s="28">
        <f t="shared" si="46"/>
        <v>5.97</v>
      </c>
      <c r="N580" s="10">
        <f t="shared" si="47"/>
        <v>154</v>
      </c>
      <c r="O580" s="40">
        <f t="shared" si="48"/>
        <v>0.21000000000000796</v>
      </c>
      <c r="P580" s="30">
        <f t="shared" si="49"/>
        <v>43765</v>
      </c>
    </row>
    <row r="581" spans="1:16">
      <c r="A581" s="4" t="s">
        <v>581</v>
      </c>
      <c r="B581" s="5" t="s">
        <v>598</v>
      </c>
      <c r="C581" s="5" t="s">
        <v>633</v>
      </c>
      <c r="D581" s="5" t="s">
        <v>613</v>
      </c>
      <c r="E581" s="5" t="s">
        <v>618</v>
      </c>
      <c r="F581" s="6">
        <v>26600</v>
      </c>
      <c r="G581" s="7">
        <v>392.06</v>
      </c>
      <c r="H581" s="8">
        <v>28</v>
      </c>
      <c r="I581" s="8">
        <v>10</v>
      </c>
      <c r="J581" s="8">
        <f>IF(AND(C581="orio",D581="sestao"),85,IF(AND(C581="sestao",D581="orio"),parametros!$C$2,parametros!$C$3))</f>
        <v>85</v>
      </c>
      <c r="K581" s="8">
        <f t="shared" si="45"/>
        <v>4.6100000000000003</v>
      </c>
      <c r="L581" s="8">
        <f>IF(OR(C581="orio",D581="orio"),parametros!$C$6,parametros!$C$7)</f>
        <v>9.1</v>
      </c>
      <c r="M581" s="28">
        <f t="shared" si="46"/>
        <v>14.74</v>
      </c>
      <c r="N581" s="10">
        <f t="shared" si="47"/>
        <v>242</v>
      </c>
      <c r="O581" s="40">
        <f t="shared" si="48"/>
        <v>150.06</v>
      </c>
      <c r="P581" s="30">
        <f t="shared" si="49"/>
        <v>43766</v>
      </c>
    </row>
    <row r="582" spans="1:16">
      <c r="A582" s="4" t="s">
        <v>582</v>
      </c>
      <c r="B582" s="5" t="s">
        <v>598</v>
      </c>
      <c r="C582" s="5" t="s">
        <v>633</v>
      </c>
      <c r="D582" s="5" t="s">
        <v>613</v>
      </c>
      <c r="E582" s="5" t="s">
        <v>618</v>
      </c>
      <c r="F582" s="6">
        <v>23880</v>
      </c>
      <c r="G582" s="7">
        <v>368.4</v>
      </c>
      <c r="H582" s="8">
        <v>28</v>
      </c>
      <c r="I582" s="8">
        <v>10</v>
      </c>
      <c r="J582" s="8">
        <f>IF(AND(C582="orio",D582="sestao"),85,IF(AND(C582="sestao",D582="orio"),parametros!$C$2,parametros!$C$3))</f>
        <v>85</v>
      </c>
      <c r="K582" s="8">
        <f t="shared" si="45"/>
        <v>4.33</v>
      </c>
      <c r="L582" s="8">
        <f>IF(OR(C582="orio",D582="orio"),parametros!$C$6,parametros!$C$7)</f>
        <v>9.1</v>
      </c>
      <c r="M582" s="28">
        <f t="shared" si="46"/>
        <v>15.43</v>
      </c>
      <c r="N582" s="10">
        <f t="shared" si="47"/>
        <v>217</v>
      </c>
      <c r="O582" s="40">
        <f t="shared" si="48"/>
        <v>151.39999999999998</v>
      </c>
      <c r="P582" s="30">
        <f t="shared" si="49"/>
        <v>43766</v>
      </c>
    </row>
    <row r="583" spans="1:16">
      <c r="A583" s="4" t="s">
        <v>586</v>
      </c>
      <c r="B583" s="5" t="s">
        <v>598</v>
      </c>
      <c r="C583" s="5" t="s">
        <v>633</v>
      </c>
      <c r="D583" s="5" t="s">
        <v>613</v>
      </c>
      <c r="E583" s="5" t="s">
        <v>619</v>
      </c>
      <c r="F583" s="6">
        <v>23294</v>
      </c>
      <c r="G583" s="7">
        <v>218.4</v>
      </c>
      <c r="H583" s="8">
        <v>30</v>
      </c>
      <c r="I583" s="8">
        <v>10</v>
      </c>
      <c r="J583" s="8">
        <f>IF(AND(C583="orio",D583="sestao"),85,IF(AND(C583="sestao",D583="orio"),parametros!$C$2,parametros!$C$3))</f>
        <v>85</v>
      </c>
      <c r="K583" s="8">
        <f t="shared" si="45"/>
        <v>2.57</v>
      </c>
      <c r="L583" s="8">
        <f>IF(OR(C583="orio",D583="orio"),parametros!$C$6,parametros!$C$7)</f>
        <v>9.1</v>
      </c>
      <c r="M583" s="28">
        <f t="shared" si="46"/>
        <v>9.3800000000000008</v>
      </c>
      <c r="N583" s="10">
        <f t="shared" si="47"/>
        <v>212</v>
      </c>
      <c r="O583" s="40">
        <f t="shared" si="48"/>
        <v>6.4000000000000057</v>
      </c>
      <c r="P583" s="30">
        <f t="shared" si="49"/>
        <v>43768</v>
      </c>
    </row>
    <row r="584" spans="1:16">
      <c r="A584" s="4" t="s">
        <v>585</v>
      </c>
      <c r="B584" s="5" t="s">
        <v>597</v>
      </c>
      <c r="C584" s="5" t="s">
        <v>633</v>
      </c>
      <c r="D584" s="5" t="s">
        <v>613</v>
      </c>
      <c r="E584" s="5" t="s">
        <v>619</v>
      </c>
      <c r="F584" s="6">
        <v>1473</v>
      </c>
      <c r="G584" s="7">
        <v>12.89</v>
      </c>
      <c r="H584" s="8">
        <v>30</v>
      </c>
      <c r="I584" s="8">
        <v>10</v>
      </c>
      <c r="J584" s="8">
        <f>IF(AND(C584="orio",D584="sestao"),85,IF(AND(C584="sestao",D584="orio"),parametros!$C$2,parametros!$C$3))</f>
        <v>85</v>
      </c>
      <c r="K584" s="8">
        <f t="shared" si="45"/>
        <v>0.15</v>
      </c>
      <c r="L584" s="8">
        <f>IF(OR(C584="orio",D584="orio"),parametros!$C$6,parametros!$C$7)</f>
        <v>9.1</v>
      </c>
      <c r="M584" s="28">
        <f t="shared" si="46"/>
        <v>8.75</v>
      </c>
      <c r="N584" s="10">
        <f t="shared" si="47"/>
        <v>13</v>
      </c>
      <c r="O584" s="40">
        <f t="shared" si="48"/>
        <v>-0.10999999999999943</v>
      </c>
      <c r="P584" s="30">
        <f t="shared" si="49"/>
        <v>43768</v>
      </c>
    </row>
    <row r="585" spans="1:16">
      <c r="A585" s="4" t="s">
        <v>583</v>
      </c>
      <c r="B585" s="5" t="s">
        <v>597</v>
      </c>
      <c r="C585" s="5" t="s">
        <v>613</v>
      </c>
      <c r="D585" s="5" t="s">
        <v>633</v>
      </c>
      <c r="E585" s="5" t="s">
        <v>619</v>
      </c>
      <c r="F585" s="6">
        <v>22632</v>
      </c>
      <c r="G585" s="7">
        <v>113.16</v>
      </c>
      <c r="H585" s="8">
        <v>30</v>
      </c>
      <c r="I585" s="8">
        <v>10</v>
      </c>
      <c r="J585" s="8">
        <f>IF(AND(C585="orio",D585="sestao"),85,IF(AND(C585="sestao",D585="orio"),parametros!$C$2,parametros!$C$3))</f>
        <v>85</v>
      </c>
      <c r="K585" s="8">
        <f t="shared" si="45"/>
        <v>1.33</v>
      </c>
      <c r="L585" s="8">
        <f>IF(OR(C585="orio",D585="orio"),parametros!$C$6,parametros!$C$7)</f>
        <v>9.1</v>
      </c>
      <c r="M585" s="28">
        <f t="shared" si="46"/>
        <v>5</v>
      </c>
      <c r="N585" s="10">
        <f t="shared" si="47"/>
        <v>206</v>
      </c>
      <c r="O585" s="40">
        <f t="shared" si="48"/>
        <v>-92.84</v>
      </c>
      <c r="P585" s="30">
        <f t="shared" si="49"/>
        <v>43768</v>
      </c>
    </row>
    <row r="586" spans="1:16">
      <c r="A586" s="4" t="s">
        <v>584</v>
      </c>
      <c r="B586" s="5" t="s">
        <v>602</v>
      </c>
      <c r="C586" s="5" t="s">
        <v>614</v>
      </c>
      <c r="D586" s="5" t="s">
        <v>613</v>
      </c>
      <c r="E586" s="5" t="s">
        <v>619</v>
      </c>
      <c r="F586" s="6">
        <v>19020</v>
      </c>
      <c r="G586" s="7">
        <v>143.28</v>
      </c>
      <c r="H586" s="8">
        <v>30</v>
      </c>
      <c r="I586" s="8">
        <v>10</v>
      </c>
      <c r="J586" s="8">
        <f>IF(AND(C586="orio",D586="sestao"),85,IF(AND(C586="sestao",D586="orio"),parametros!$C$2,parametros!$C$3))</f>
        <v>73</v>
      </c>
      <c r="K586" s="8">
        <f t="shared" si="45"/>
        <v>1.96</v>
      </c>
      <c r="L586" s="8">
        <f>IF(OR(C586="orio",D586="orio"),parametros!$C$6,parametros!$C$7)</f>
        <v>5.97</v>
      </c>
      <c r="M586" s="28">
        <f t="shared" si="46"/>
        <v>7.53</v>
      </c>
      <c r="N586" s="10">
        <f t="shared" si="47"/>
        <v>114</v>
      </c>
      <c r="O586" s="40">
        <f t="shared" si="48"/>
        <v>29.28</v>
      </c>
      <c r="P586" s="30">
        <f t="shared" si="49"/>
        <v>43768</v>
      </c>
    </row>
    <row r="587" spans="1:16">
      <c r="A587" s="4" t="s">
        <v>592</v>
      </c>
      <c r="B587" s="5" t="s">
        <v>603</v>
      </c>
      <c r="C587" s="5" t="s">
        <v>633</v>
      </c>
      <c r="D587" s="5" t="s">
        <v>613</v>
      </c>
      <c r="E587" s="5" t="s">
        <v>619</v>
      </c>
      <c r="F587" s="6">
        <v>25700</v>
      </c>
      <c r="G587" s="7">
        <v>233.87</v>
      </c>
      <c r="H587" s="8">
        <v>31</v>
      </c>
      <c r="I587" s="8">
        <v>10</v>
      </c>
      <c r="J587" s="8">
        <f>IF(AND(C587="orio",D587="sestao"),85,IF(AND(C587="sestao",D587="orio"),parametros!$C$2,parametros!$C$3))</f>
        <v>85</v>
      </c>
      <c r="K587" s="8">
        <f t="shared" si="45"/>
        <v>2.75</v>
      </c>
      <c r="L587" s="8">
        <f>IF(OR(C587="orio",D587="orio"),parametros!$C$6,parametros!$C$7)</f>
        <v>9.1</v>
      </c>
      <c r="M587" s="28">
        <f t="shared" si="46"/>
        <v>9.1</v>
      </c>
      <c r="N587" s="10">
        <f t="shared" si="47"/>
        <v>234</v>
      </c>
      <c r="O587" s="40">
        <f t="shared" si="48"/>
        <v>-0.12999999999999545</v>
      </c>
      <c r="P587" s="30">
        <f t="shared" si="49"/>
        <v>43769</v>
      </c>
    </row>
    <row r="588" spans="1:16">
      <c r="A588" s="4" t="s">
        <v>591</v>
      </c>
      <c r="B588" s="5" t="s">
        <v>599</v>
      </c>
      <c r="C588" s="5" t="s">
        <v>633</v>
      </c>
      <c r="D588" s="5" t="s">
        <v>613</v>
      </c>
      <c r="E588" s="5" t="s">
        <v>619</v>
      </c>
      <c r="F588" s="6">
        <v>25660</v>
      </c>
      <c r="G588" s="7">
        <v>233.51</v>
      </c>
      <c r="H588" s="8">
        <v>31</v>
      </c>
      <c r="I588" s="8">
        <v>10</v>
      </c>
      <c r="J588" s="8">
        <f>IF(AND(C588="orio",D588="sestao"),85,IF(AND(C588="sestao",D588="orio"),parametros!$C$2,parametros!$C$3))</f>
        <v>85</v>
      </c>
      <c r="K588" s="8">
        <f t="shared" si="45"/>
        <v>2.75</v>
      </c>
      <c r="L588" s="8">
        <f>IF(OR(C588="orio",D588="orio"),parametros!$C$6,parametros!$C$7)</f>
        <v>9.1</v>
      </c>
      <c r="M588" s="28">
        <f t="shared" si="46"/>
        <v>9.1</v>
      </c>
      <c r="N588" s="10">
        <f t="shared" si="47"/>
        <v>234</v>
      </c>
      <c r="O588" s="40">
        <f t="shared" si="48"/>
        <v>-0.49000000000000909</v>
      </c>
      <c r="P588" s="30">
        <f t="shared" si="49"/>
        <v>43769</v>
      </c>
    </row>
    <row r="589" spans="1:16">
      <c r="A589" s="4" t="s">
        <v>610</v>
      </c>
      <c r="B589" s="5" t="s">
        <v>603</v>
      </c>
      <c r="C589" s="5" t="s">
        <v>633</v>
      </c>
      <c r="D589" s="5" t="s">
        <v>613</v>
      </c>
      <c r="E589" s="5" t="s">
        <v>619</v>
      </c>
      <c r="F589" s="6">
        <v>24740</v>
      </c>
      <c r="G589" s="7">
        <v>225.13</v>
      </c>
      <c r="H589" s="8">
        <v>31</v>
      </c>
      <c r="I589" s="8">
        <v>10</v>
      </c>
      <c r="J589" s="8">
        <f>IF(AND(C589="orio",D589="sestao"),85,IF(AND(C589="sestao",D589="orio"),parametros!$C$2,parametros!$C$3))</f>
        <v>85</v>
      </c>
      <c r="K589" s="8">
        <f t="shared" si="45"/>
        <v>2.65</v>
      </c>
      <c r="L589" s="8">
        <f>IF(OR(C589="orio",D589="orio"),parametros!$C$6,parametros!$C$7)</f>
        <v>9.1</v>
      </c>
      <c r="M589" s="28">
        <f t="shared" si="46"/>
        <v>9.1</v>
      </c>
      <c r="N589" s="10">
        <f t="shared" si="47"/>
        <v>225</v>
      </c>
      <c r="O589" s="40">
        <f t="shared" si="48"/>
        <v>0.12999999999999545</v>
      </c>
      <c r="P589" s="30">
        <f t="shared" si="49"/>
        <v>43769</v>
      </c>
    </row>
    <row r="590" spans="1:16">
      <c r="A590" s="4" t="s">
        <v>594</v>
      </c>
      <c r="B590" s="5" t="s">
        <v>598</v>
      </c>
      <c r="C590" s="5" t="s">
        <v>633</v>
      </c>
      <c r="D590" s="5" t="s">
        <v>613</v>
      </c>
      <c r="E590" s="5" t="s">
        <v>619</v>
      </c>
      <c r="F590" s="6">
        <v>24180</v>
      </c>
      <c r="G590" s="7">
        <v>220.04</v>
      </c>
      <c r="H590" s="8">
        <v>31</v>
      </c>
      <c r="I590" s="8">
        <v>10</v>
      </c>
      <c r="J590" s="8">
        <f>IF(AND(C590="orio",D590="sestao"),85,IF(AND(C590="sestao",D590="orio"),parametros!$C$2,parametros!$C$3))</f>
        <v>85</v>
      </c>
      <c r="K590" s="8">
        <f t="shared" si="45"/>
        <v>2.59</v>
      </c>
      <c r="L590" s="8">
        <f>IF(OR(C590="orio",D590="orio"),parametros!$C$6,parametros!$C$7)</f>
        <v>9.1</v>
      </c>
      <c r="M590" s="28">
        <f t="shared" si="46"/>
        <v>9.1</v>
      </c>
      <c r="N590" s="10">
        <f t="shared" si="47"/>
        <v>220</v>
      </c>
      <c r="O590" s="40">
        <f t="shared" si="48"/>
        <v>3.9999999999992042E-2</v>
      </c>
      <c r="P590" s="30">
        <f t="shared" si="49"/>
        <v>43769</v>
      </c>
    </row>
    <row r="591" spans="1:16">
      <c r="A591" s="4" t="s">
        <v>595</v>
      </c>
      <c r="B591" s="5" t="s">
        <v>599</v>
      </c>
      <c r="C591" s="5" t="s">
        <v>633</v>
      </c>
      <c r="D591" s="5" t="s">
        <v>613</v>
      </c>
      <c r="E591" s="5" t="s">
        <v>619</v>
      </c>
      <c r="F591" s="6">
        <v>23437</v>
      </c>
      <c r="G591" s="7">
        <v>218.4</v>
      </c>
      <c r="H591" s="8">
        <v>31</v>
      </c>
      <c r="I591" s="8">
        <v>10</v>
      </c>
      <c r="J591" s="8">
        <f>IF(AND(C591="orio",D591="sestao"),85,IF(AND(C591="sestao",D591="orio"),parametros!$C$2,parametros!$C$3))</f>
        <v>85</v>
      </c>
      <c r="K591" s="8">
        <f t="shared" si="45"/>
        <v>2.57</v>
      </c>
      <c r="L591" s="8">
        <f>IF(OR(C591="orio",D591="orio"),parametros!$C$6,parametros!$C$7)</f>
        <v>9.1</v>
      </c>
      <c r="M591" s="28">
        <f t="shared" si="46"/>
        <v>9.32</v>
      </c>
      <c r="N591" s="10">
        <f t="shared" si="47"/>
        <v>213</v>
      </c>
      <c r="O591" s="40">
        <f t="shared" si="48"/>
        <v>5.4000000000000057</v>
      </c>
      <c r="P591" s="30">
        <f t="shared" si="49"/>
        <v>43769</v>
      </c>
    </row>
    <row r="592" spans="1:16">
      <c r="A592" s="4" t="s">
        <v>589</v>
      </c>
      <c r="B592" s="5" t="s">
        <v>598</v>
      </c>
      <c r="C592" s="5" t="s">
        <v>633</v>
      </c>
      <c r="D592" s="5" t="s">
        <v>613</v>
      </c>
      <c r="E592" s="5" t="s">
        <v>619</v>
      </c>
      <c r="F592" s="6">
        <v>23160</v>
      </c>
      <c r="G592" s="7">
        <v>218.4</v>
      </c>
      <c r="H592" s="8">
        <v>31</v>
      </c>
      <c r="I592" s="8">
        <v>10</v>
      </c>
      <c r="J592" s="8">
        <f>IF(AND(C592="orio",D592="sestao"),85,IF(AND(C592="sestao",D592="orio"),parametros!$C$2,parametros!$C$3))</f>
        <v>85</v>
      </c>
      <c r="K592" s="8">
        <f t="shared" si="45"/>
        <v>2.57</v>
      </c>
      <c r="L592" s="8">
        <f>IF(OR(C592="orio",D592="orio"),parametros!$C$6,parametros!$C$7)</f>
        <v>9.1</v>
      </c>
      <c r="M592" s="28">
        <f t="shared" si="46"/>
        <v>9.43</v>
      </c>
      <c r="N592" s="10">
        <f t="shared" si="47"/>
        <v>211</v>
      </c>
      <c r="O592" s="40">
        <f t="shared" si="48"/>
        <v>7.4000000000000057</v>
      </c>
      <c r="P592" s="30">
        <f t="shared" si="49"/>
        <v>43769</v>
      </c>
    </row>
    <row r="593" spans="1:16">
      <c r="A593" s="4" t="s">
        <v>588</v>
      </c>
      <c r="B593" s="5" t="s">
        <v>597</v>
      </c>
      <c r="C593" s="5" t="s">
        <v>613</v>
      </c>
      <c r="D593" s="5" t="s">
        <v>633</v>
      </c>
      <c r="E593" s="5" t="s">
        <v>619</v>
      </c>
      <c r="F593" s="6">
        <v>25740</v>
      </c>
      <c r="G593" s="7">
        <v>128.69999999999999</v>
      </c>
      <c r="H593" s="8">
        <v>31</v>
      </c>
      <c r="I593" s="8">
        <v>10</v>
      </c>
      <c r="J593" s="8">
        <f>IF(AND(C593="orio",D593="sestao"),85,IF(AND(C593="sestao",D593="orio"),parametros!$C$2,parametros!$C$3))</f>
        <v>85</v>
      </c>
      <c r="K593" s="8">
        <f t="shared" si="45"/>
        <v>1.51</v>
      </c>
      <c r="L593" s="8">
        <f>IF(OR(C593="orio",D593="orio"),parametros!$C$6,parametros!$C$7)</f>
        <v>9.1</v>
      </c>
      <c r="M593" s="28">
        <f t="shared" si="46"/>
        <v>5</v>
      </c>
      <c r="N593" s="10">
        <f t="shared" si="47"/>
        <v>234</v>
      </c>
      <c r="O593" s="40">
        <f t="shared" si="48"/>
        <v>-105.30000000000001</v>
      </c>
      <c r="P593" s="30">
        <f t="shared" si="49"/>
        <v>43769</v>
      </c>
    </row>
    <row r="594" spans="1:16">
      <c r="A594" s="4" t="s">
        <v>587</v>
      </c>
      <c r="B594" s="5" t="s">
        <v>597</v>
      </c>
      <c r="C594" s="5" t="s">
        <v>613</v>
      </c>
      <c r="D594" s="5" t="s">
        <v>633</v>
      </c>
      <c r="E594" s="5" t="s">
        <v>619</v>
      </c>
      <c r="F594" s="6">
        <v>22097</v>
      </c>
      <c r="G594" s="7">
        <v>110.49</v>
      </c>
      <c r="H594" s="8">
        <v>31</v>
      </c>
      <c r="I594" s="8">
        <v>10</v>
      </c>
      <c r="J594" s="8">
        <f>IF(AND(C594="orio",D594="sestao"),85,IF(AND(C594="sestao",D594="orio"),parametros!$C$2,parametros!$C$3))</f>
        <v>85</v>
      </c>
      <c r="K594" s="8">
        <f t="shared" si="45"/>
        <v>1.3</v>
      </c>
      <c r="L594" s="8">
        <f>IF(OR(C594="orio",D594="orio"),parametros!$C$6,parametros!$C$7)</f>
        <v>9.1</v>
      </c>
      <c r="M594" s="28">
        <f t="shared" si="46"/>
        <v>5</v>
      </c>
      <c r="N594" s="10">
        <f t="shared" si="47"/>
        <v>201</v>
      </c>
      <c r="O594" s="40">
        <f t="shared" si="48"/>
        <v>-90.51</v>
      </c>
      <c r="P594" s="30">
        <f t="shared" si="49"/>
        <v>43769</v>
      </c>
    </row>
    <row r="595" spans="1:16">
      <c r="A595" s="4" t="s">
        <v>590</v>
      </c>
      <c r="B595" s="5" t="s">
        <v>602</v>
      </c>
      <c r="C595" s="5" t="s">
        <v>614</v>
      </c>
      <c r="D595" s="5" t="s">
        <v>613</v>
      </c>
      <c r="E595" s="5" t="s">
        <v>619</v>
      </c>
      <c r="F595" s="6">
        <v>24060</v>
      </c>
      <c r="G595" s="7">
        <v>143.63999999999999</v>
      </c>
      <c r="H595" s="8">
        <v>31</v>
      </c>
      <c r="I595" s="8">
        <v>10</v>
      </c>
      <c r="J595" s="8">
        <f>IF(AND(C595="orio",D595="sestao"),85,IF(AND(C595="sestao",D595="orio"),parametros!$C$2,parametros!$C$3))</f>
        <v>73</v>
      </c>
      <c r="K595" s="8">
        <f t="shared" si="45"/>
        <v>1.97</v>
      </c>
      <c r="L595" s="8">
        <f>IF(OR(C595="orio",D595="orio"),parametros!$C$6,parametros!$C$7)</f>
        <v>5.97</v>
      </c>
      <c r="M595" s="28">
        <f t="shared" si="46"/>
        <v>5.97</v>
      </c>
      <c r="N595" s="10">
        <f t="shared" si="47"/>
        <v>144</v>
      </c>
      <c r="O595" s="40">
        <f t="shared" si="48"/>
        <v>-0.36000000000001364</v>
      </c>
      <c r="P595" s="30">
        <f t="shared" si="49"/>
        <v>43769</v>
      </c>
    </row>
    <row r="596" spans="1:16">
      <c r="A596" s="4" t="s">
        <v>593</v>
      </c>
      <c r="B596" s="33" t="s">
        <v>602</v>
      </c>
      <c r="C596" s="33" t="s">
        <v>614</v>
      </c>
      <c r="D596" s="33" t="s">
        <v>613</v>
      </c>
      <c r="E596" s="33" t="s">
        <v>619</v>
      </c>
      <c r="F596" s="34">
        <v>20180</v>
      </c>
      <c r="G596" s="7">
        <v>143.28</v>
      </c>
      <c r="H596" s="8">
        <v>31</v>
      </c>
      <c r="I596" s="8">
        <v>10</v>
      </c>
      <c r="J596" s="8">
        <f>IF(AND(C596="orio",D596="sestao"),85,IF(AND(C596="sestao",D596="orio"),parametros!$C$2,parametros!$C$3))</f>
        <v>73</v>
      </c>
      <c r="K596" s="8">
        <f t="shared" si="45"/>
        <v>1.96</v>
      </c>
      <c r="L596" s="8">
        <f>IF(OR(C596="orio",D596="orio"),parametros!$C$6,parametros!$C$7)</f>
        <v>5.97</v>
      </c>
      <c r="M596" s="28">
        <f t="shared" si="46"/>
        <v>7.1</v>
      </c>
      <c r="N596" s="35">
        <f t="shared" si="47"/>
        <v>120</v>
      </c>
      <c r="O596" s="40">
        <f t="shared" si="48"/>
        <v>23.28</v>
      </c>
      <c r="P596" s="30">
        <f t="shared" si="49"/>
        <v>43769</v>
      </c>
    </row>
    <row r="597" spans="1:16">
      <c r="C597" s="41" t="s">
        <v>655</v>
      </c>
      <c r="G597" s="42">
        <f>SUM(G2:G596)</f>
        <v>113193.66999999972</v>
      </c>
      <c r="H597" s="41"/>
      <c r="I597" s="41"/>
      <c r="J597" s="41"/>
      <c r="K597" s="41"/>
      <c r="L597" s="41"/>
      <c r="M597" s="41"/>
      <c r="N597" s="42">
        <f>SUM(N2:N596)</f>
        <v>118955</v>
      </c>
      <c r="O597" s="43">
        <f>SUM(O2:O596)</f>
        <v>-5761.3300000000218</v>
      </c>
    </row>
  </sheetData>
  <sortState ref="A2:P597">
    <sortCondition ref="P2:P597"/>
    <sortCondition ref="C2:C597"/>
    <sortCondition ref="D2:D597"/>
  </sortState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H14" sqref="H14"/>
    </sheetView>
  </sheetViews>
  <sheetFormatPr baseColWidth="10" defaultRowHeight="13.2"/>
  <cols>
    <col min="1" max="2" width="12.33203125" bestFit="1" customWidth="1"/>
    <col min="3" max="3" width="6.77734375" bestFit="1" customWidth="1"/>
    <col min="4" max="4" width="6.44140625" bestFit="1" customWidth="1"/>
    <col min="5" max="5" width="12.33203125" bestFit="1" customWidth="1"/>
  </cols>
  <sheetData>
    <row r="1" spans="1:5">
      <c r="A1" s="31" t="s">
        <v>653</v>
      </c>
      <c r="B1" s="32">
        <v>43650</v>
      </c>
    </row>
    <row r="3" spans="1:5">
      <c r="A3" s="31" t="s">
        <v>645</v>
      </c>
      <c r="B3" s="31" t="s">
        <v>612</v>
      </c>
    </row>
    <row r="4" spans="1:5">
      <c r="A4" s="31" t="s">
        <v>617</v>
      </c>
      <c r="B4" t="s">
        <v>633</v>
      </c>
      <c r="C4" t="s">
        <v>613</v>
      </c>
      <c r="D4" t="s">
        <v>614</v>
      </c>
      <c r="E4" t="s">
        <v>620</v>
      </c>
    </row>
    <row r="5" spans="1:5">
      <c r="A5" s="44" t="s">
        <v>633</v>
      </c>
      <c r="B5" s="45"/>
      <c r="C5" s="45">
        <v>7</v>
      </c>
      <c r="D5" s="45"/>
      <c r="E5" s="45">
        <v>7</v>
      </c>
    </row>
    <row r="6" spans="1:5">
      <c r="A6" s="44" t="s">
        <v>613</v>
      </c>
      <c r="B6" s="45">
        <v>3</v>
      </c>
      <c r="C6" s="45"/>
      <c r="D6" s="45">
        <v>1</v>
      </c>
      <c r="E6" s="45">
        <v>4</v>
      </c>
    </row>
    <row r="7" spans="1:5">
      <c r="A7" s="44" t="s">
        <v>620</v>
      </c>
      <c r="B7" s="45">
        <v>3</v>
      </c>
      <c r="C7" s="45">
        <v>7</v>
      </c>
      <c r="D7" s="45">
        <v>1</v>
      </c>
      <c r="E7" s="45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traficos</vt:lpstr>
      <vt:lpstr>parametros</vt:lpstr>
      <vt:lpstr>borrador</vt:lpstr>
      <vt:lpstr>ocupacion, ABC</vt:lpstr>
      <vt:lpstr>ocupacion tablas dinamicas</vt:lpstr>
      <vt:lpstr>costos</vt:lpstr>
      <vt:lpstr>retornos</vt:lpstr>
      <vt:lpstr>Format</vt:lpstr>
    </vt:vector>
  </TitlesOfParts>
  <Company>SAP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AG</dc:creator>
  <cp:lastModifiedBy>Usuario</cp:lastModifiedBy>
  <cp:lastPrinted>2017-04-07T08:49:33Z</cp:lastPrinted>
  <dcterms:created xsi:type="dcterms:W3CDTF">1999-10-28T06:58:38Z</dcterms:created>
  <dcterms:modified xsi:type="dcterms:W3CDTF">2020-12-08T11:06:28Z</dcterms:modified>
</cp:coreProperties>
</file>